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8774" windowHeight="8151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Z35" i="1" l="1"/>
  <c r="Y35" i="1"/>
  <c r="Z34" i="1"/>
  <c r="Y34" i="1"/>
  <c r="N34" i="1"/>
  <c r="N35" i="1" s="1"/>
  <c r="M34" i="1"/>
  <c r="M35" i="1" s="1"/>
  <c r="D35" i="1"/>
  <c r="E35" i="1"/>
  <c r="E34" i="1"/>
  <c r="D34" i="1"/>
  <c r="Z33" i="1"/>
  <c r="Y33" i="1"/>
  <c r="N33" i="1"/>
  <c r="M33" i="1"/>
  <c r="E33" i="1"/>
  <c r="D33" i="1"/>
  <c r="Z32" i="1"/>
  <c r="Y32" i="1"/>
  <c r="N32" i="1"/>
  <c r="M32" i="1"/>
  <c r="E32" i="1"/>
  <c r="D32" i="1"/>
  <c r="N3" i="1"/>
  <c r="M3" i="1"/>
  <c r="E3" i="1"/>
  <c r="D3" i="1"/>
  <c r="B3" i="1"/>
  <c r="Y2" i="1" l="1"/>
  <c r="N2" i="1"/>
  <c r="M2" i="1"/>
  <c r="Z2" i="1"/>
  <c r="AA5" i="1"/>
  <c r="U5" i="1"/>
  <c r="O5" i="1"/>
  <c r="K5" i="1"/>
  <c r="I5" i="1"/>
  <c r="H5" i="1"/>
  <c r="F5" i="1"/>
  <c r="E2" i="1" s="1"/>
  <c r="E5" i="1"/>
  <c r="D2" i="1" s="1"/>
  <c r="C5" i="1"/>
  <c r="B5" i="1"/>
  <c r="L5" i="1"/>
  <c r="N5" i="1"/>
  <c r="R5" i="1"/>
  <c r="T5" i="1"/>
  <c r="X5" i="1"/>
  <c r="Z5" i="1"/>
  <c r="AD5" i="1"/>
  <c r="Q5" i="1" l="1"/>
  <c r="AC5" i="1"/>
  <c r="W5" i="1"/>
  <c r="X3" i="1"/>
  <c r="W3" i="1"/>
  <c r="AD7" i="1" l="1"/>
  <c r="AD6" i="1" s="1"/>
  <c r="AC7" i="1"/>
  <c r="AC6" i="1" s="1"/>
  <c r="X7" i="1"/>
  <c r="X6" i="1" s="1"/>
  <c r="W7" i="1"/>
  <c r="W6" i="1" s="1"/>
  <c r="U7" i="1"/>
  <c r="T7" i="1"/>
  <c r="U6" i="1" l="1"/>
  <c r="T6" i="1"/>
  <c r="AA7" i="1"/>
  <c r="Z7" i="1"/>
  <c r="R7" i="1"/>
  <c r="Q7" i="1"/>
  <c r="O7" i="1"/>
  <c r="O6" i="1" s="1"/>
  <c r="N7" i="1"/>
  <c r="N6" i="1" s="1"/>
  <c r="L7" i="1"/>
  <c r="L6" i="1" s="1"/>
  <c r="K7" i="1"/>
  <c r="K6" i="1" s="1"/>
  <c r="I7" i="1"/>
  <c r="I6" i="1" s="1"/>
  <c r="H7" i="1"/>
  <c r="H6" i="1" s="1"/>
  <c r="F7" i="1"/>
  <c r="F6" i="1" s="1"/>
  <c r="E7" i="1"/>
  <c r="E6" i="1" s="1"/>
  <c r="C7" i="1"/>
  <c r="B7" i="1"/>
  <c r="B6" i="1" s="1"/>
  <c r="AA6" i="1" l="1"/>
  <c r="X2" i="1"/>
  <c r="Z6" i="1"/>
  <c r="W2" i="1"/>
  <c r="C2" i="1"/>
  <c r="C6" i="1"/>
  <c r="T3" i="1"/>
  <c r="T2" i="1" s="1"/>
  <c r="U3" i="1"/>
  <c r="U2" i="1" s="1"/>
  <c r="R6" i="1"/>
  <c r="L3" i="1"/>
  <c r="L2" i="1" s="1"/>
  <c r="K3" i="1"/>
  <c r="K2" i="1" s="1"/>
  <c r="Q6" i="1"/>
  <c r="B2" i="1"/>
</calcChain>
</file>

<file path=xl/sharedStrings.xml><?xml version="1.0" encoding="utf-8"?>
<sst xmlns="http://schemas.openxmlformats.org/spreadsheetml/2006/main" count="131" uniqueCount="50">
  <si>
    <t>р</t>
  </si>
  <si>
    <t>с</t>
  </si>
  <si>
    <t>р пила</t>
  </si>
  <si>
    <t>р сварка</t>
  </si>
  <si>
    <t>р болер</t>
  </si>
  <si>
    <t>р насос</t>
  </si>
  <si>
    <t>р оборуд</t>
  </si>
  <si>
    <t>р мойка</t>
  </si>
  <si>
    <t>р котёл</t>
  </si>
  <si>
    <t>р холодильник</t>
  </si>
  <si>
    <t>р посудомойка</t>
  </si>
  <si>
    <t>А</t>
  </si>
  <si>
    <t>Вт</t>
  </si>
  <si>
    <t>р комбайн</t>
  </si>
  <si>
    <t>р мясорубка</t>
  </si>
  <si>
    <t>р вытяжка</t>
  </si>
  <si>
    <t>р телевизор</t>
  </si>
  <si>
    <t>р тюнер</t>
  </si>
  <si>
    <t>р пылесос</t>
  </si>
  <si>
    <t>р стиралка</t>
  </si>
  <si>
    <t>р кондер</t>
  </si>
  <si>
    <t>р МВ</t>
  </si>
  <si>
    <t>р комп</t>
  </si>
  <si>
    <t>р тренажер</t>
  </si>
  <si>
    <t>р машинка</t>
  </si>
  <si>
    <t>р утюг</t>
  </si>
  <si>
    <t>р кондей</t>
  </si>
  <si>
    <t xml:space="preserve">р </t>
  </si>
  <si>
    <t>энергосберег</t>
  </si>
  <si>
    <t>накаливание</t>
  </si>
  <si>
    <t>с использованием</t>
  </si>
  <si>
    <t>использование %</t>
  </si>
  <si>
    <t>стабилизатор</t>
  </si>
  <si>
    <r>
      <t xml:space="preserve">сos </t>
    </r>
    <r>
      <rPr>
        <sz val="11"/>
        <color theme="1"/>
        <rFont val="Calibri"/>
        <family val="2"/>
        <charset val="204"/>
      </rPr>
      <t>ɸ</t>
    </r>
  </si>
  <si>
    <t>ВА</t>
  </si>
  <si>
    <t>кВА</t>
  </si>
  <si>
    <t>1 улица</t>
  </si>
  <si>
    <t>2 гараж</t>
  </si>
  <si>
    <t>11 болер</t>
  </si>
  <si>
    <t>7 Плита</t>
  </si>
  <si>
    <t>8 разет1</t>
  </si>
  <si>
    <t>ФАЗА А</t>
  </si>
  <si>
    <t>ФАЗА В</t>
  </si>
  <si>
    <t>ФАЗА С</t>
  </si>
  <si>
    <t>9 разет2</t>
  </si>
  <si>
    <t>10 свет</t>
  </si>
  <si>
    <t>3 2этаж</t>
  </si>
  <si>
    <t>4 Зал</t>
  </si>
  <si>
    <t>5 камин</t>
  </si>
  <si>
    <t>Файл с сайта www.samelectric.ru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</si>
</sst>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color rgb="FFFF0000"/>
      <name val="Calibri"/>
      <family val="2"/>
      <charset val="204"/>
      <scheme val="minor"/>
    </font>
    <font>
      <b/>
      <sz val="11"/>
      <color rgb="FF7030A0"/>
      <name val="Calibri"/>
      <family val="2"/>
      <charset val="204"/>
      <scheme val="minor"/>
    </font>
    <font>
      <b/>
      <sz val="11"/>
      <color theme="5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u/>
      <sz val="16"/>
      <color theme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7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5" borderId="10" xfId="0" applyFill="1" applyBorder="1"/>
    <xf numFmtId="0" fontId="0" fillId="5" borderId="11" xfId="0" applyFill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1" fillId="2" borderId="16" xfId="1" applyBorder="1"/>
    <xf numFmtId="0" fontId="0" fillId="0" borderId="17" xfId="0" applyBorder="1"/>
    <xf numFmtId="0" fontId="1" fillId="2" borderId="17" xfId="1" applyBorder="1"/>
    <xf numFmtId="0" fontId="0" fillId="0" borderId="18" xfId="0" applyBorder="1"/>
    <xf numFmtId="0" fontId="1" fillId="3" borderId="16" xfId="1" applyFill="1" applyBorder="1"/>
    <xf numFmtId="0" fontId="1" fillId="3" borderId="17" xfId="1" applyFill="1" applyBorder="1"/>
    <xf numFmtId="0" fontId="1" fillId="4" borderId="16" xfId="1" applyFill="1" applyBorder="1"/>
    <xf numFmtId="0" fontId="1" fillId="4" borderId="17" xfId="1" applyFill="1" applyBorder="1"/>
    <xf numFmtId="0" fontId="2" fillId="0" borderId="5" xfId="0" applyFont="1" applyBorder="1"/>
    <xf numFmtId="0" fontId="2" fillId="0" borderId="1" xfId="0" applyFont="1" applyBorder="1"/>
    <xf numFmtId="0" fontId="2" fillId="5" borderId="11" xfId="0" applyFont="1" applyFill="1" applyBorder="1"/>
    <xf numFmtId="0" fontId="2" fillId="5" borderId="12" xfId="0" applyFont="1" applyFill="1" applyBorder="1"/>
    <xf numFmtId="0" fontId="0" fillId="0" borderId="0" xfId="0" applyBorder="1"/>
    <xf numFmtId="0" fontId="0" fillId="0" borderId="24" xfId="0" applyBorder="1"/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8" fillId="0" borderId="0" xfId="2" applyFont="1" applyAlignment="1">
      <alignment horizontal="center"/>
    </xf>
  </cellXfs>
  <cellStyles count="3">
    <cellStyle name="Гиперссылка" xfId="2" builtinId="8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amelectric.ru/elektrika/shema-domashnego-shhita-voprosy-i-otvety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8"/>
  <sheetViews>
    <sheetView tabSelected="1" topLeftCell="A28" zoomScaleNormal="100" workbookViewId="0">
      <selection activeCell="A38" sqref="A38:E38"/>
    </sheetView>
  </sheetViews>
  <sheetFormatPr defaultRowHeight="14.3" x14ac:dyDescent="0.25"/>
  <sheetData>
    <row r="1" spans="1:30" x14ac:dyDescent="0.25">
      <c r="A1" s="2"/>
      <c r="B1" s="3" t="s">
        <v>28</v>
      </c>
      <c r="C1" s="3" t="s">
        <v>29</v>
      </c>
      <c r="D1" s="3" t="s">
        <v>30</v>
      </c>
      <c r="E1" s="3"/>
      <c r="F1" s="3"/>
      <c r="G1" s="3"/>
      <c r="H1" s="3"/>
      <c r="I1" s="4"/>
      <c r="J1" s="2"/>
      <c r="K1" s="3" t="s">
        <v>28</v>
      </c>
      <c r="L1" s="3" t="s">
        <v>29</v>
      </c>
      <c r="M1" s="3" t="s">
        <v>30</v>
      </c>
      <c r="N1" s="3"/>
      <c r="O1" s="3"/>
      <c r="P1" s="3"/>
      <c r="Q1" s="3"/>
      <c r="R1" s="3"/>
      <c r="S1" s="3"/>
      <c r="T1" s="3"/>
      <c r="U1" s="4"/>
      <c r="V1" s="2"/>
      <c r="W1" s="3" t="s">
        <v>28</v>
      </c>
      <c r="X1" s="3" t="s">
        <v>29</v>
      </c>
      <c r="Y1" s="3" t="s">
        <v>30</v>
      </c>
      <c r="Z1" s="3"/>
      <c r="AA1" s="3"/>
      <c r="AB1" s="3"/>
      <c r="AC1" s="3"/>
      <c r="AD1" s="4"/>
    </row>
    <row r="2" spans="1:30" x14ac:dyDescent="0.25">
      <c r="A2" s="5" t="s">
        <v>11</v>
      </c>
      <c r="B2" s="1">
        <f>CEILING(B3/220,1)</f>
        <v>78</v>
      </c>
      <c r="C2" s="1">
        <f t="shared" ref="C2:L2" si="0">CEILING(C3/220,1)</f>
        <v>83</v>
      </c>
      <c r="D2" s="1">
        <f>ROUND(SUM(B5,E5,H5),0)</f>
        <v>62</v>
      </c>
      <c r="E2" s="1">
        <f>ROUND(SUM(C5,F5,I5),0)</f>
        <v>64</v>
      </c>
      <c r="F2" s="1"/>
      <c r="G2" s="1"/>
      <c r="H2" s="1"/>
      <c r="I2" s="6"/>
      <c r="J2" s="5"/>
      <c r="K2" s="1">
        <f t="shared" si="0"/>
        <v>90</v>
      </c>
      <c r="L2" s="1">
        <f t="shared" si="0"/>
        <v>92</v>
      </c>
      <c r="M2" s="1">
        <f>ROUND(SUM(K5,N5,Q5,T5),0)</f>
        <v>66</v>
      </c>
      <c r="N2" s="1">
        <f>ROUND(SUM(L5,O5,R5,U5),0)</f>
        <v>68</v>
      </c>
      <c r="O2" s="1"/>
      <c r="P2" s="1"/>
      <c r="Q2" s="1"/>
      <c r="R2" s="1"/>
      <c r="S2" s="1"/>
      <c r="T2" s="1">
        <f>CEILING(T3/220,1)</f>
        <v>110</v>
      </c>
      <c r="U2" s="6">
        <f>CEILING(U3/220,1)</f>
        <v>125</v>
      </c>
      <c r="V2" s="5"/>
      <c r="W2" s="1">
        <f>CEILING(W3/220,1)</f>
        <v>82</v>
      </c>
      <c r="X2" s="1">
        <f>CEILING(X3/220,1)</f>
        <v>96</v>
      </c>
      <c r="Y2" s="1">
        <f>ROUND(SUM(W5,Z5,AC5),0)</f>
        <v>66</v>
      </c>
      <c r="Z2" s="1">
        <f>ROUND(SUM(X5,AA5,AD5),0)</f>
        <v>76</v>
      </c>
      <c r="AA2" s="1"/>
      <c r="AB2" s="1"/>
      <c r="AC2" s="1"/>
      <c r="AD2" s="6"/>
    </row>
    <row r="3" spans="1:30" x14ac:dyDescent="0.25">
      <c r="A3" s="5" t="s">
        <v>12</v>
      </c>
      <c r="B3" s="1">
        <f>SUM(B7,E7,H7)</f>
        <v>17089</v>
      </c>
      <c r="C3" s="1">
        <f>SUM(C7,F7,I7)</f>
        <v>18205</v>
      </c>
      <c r="D3" s="1">
        <f>D2*220</f>
        <v>13640</v>
      </c>
      <c r="E3" s="1">
        <f>E2*220</f>
        <v>14080</v>
      </c>
      <c r="F3" s="1"/>
      <c r="G3" s="1"/>
      <c r="H3" s="1"/>
      <c r="I3" s="6"/>
      <c r="J3" s="5"/>
      <c r="K3" s="1">
        <f>SUM(K7,N7,Q7,T7)</f>
        <v>19592</v>
      </c>
      <c r="L3" s="1">
        <f>SUM(L7,O7,R7,U7)</f>
        <v>20240</v>
      </c>
      <c r="M3" s="1">
        <f>M2*220</f>
        <v>14520</v>
      </c>
      <c r="N3" s="1">
        <f>N2*220</f>
        <v>14960</v>
      </c>
      <c r="O3" s="1"/>
      <c r="P3" s="1"/>
      <c r="Q3" s="1"/>
      <c r="R3" s="1"/>
      <c r="S3" s="1"/>
      <c r="T3" s="1">
        <f>SUM(T7,W7,Z7,AC7)</f>
        <v>24188</v>
      </c>
      <c r="U3" s="6">
        <f>SUM(U7,X7,AA7,AD7)</f>
        <v>27320</v>
      </c>
      <c r="V3" s="5"/>
      <c r="W3" s="1">
        <f>SUM(W7,Z7,AC7,AF7)-2400</f>
        <v>17828</v>
      </c>
      <c r="X3" s="1">
        <f>SUM(X7,AA7,AD7,AG7)-2400</f>
        <v>20960</v>
      </c>
      <c r="Y3" s="1">
        <v>13640</v>
      </c>
      <c r="Z3" s="1">
        <v>14080</v>
      </c>
      <c r="AA3" s="1"/>
      <c r="AB3" s="1"/>
      <c r="AC3" s="1"/>
      <c r="AD3" s="6"/>
    </row>
    <row r="4" spans="1:30" x14ac:dyDescent="0.25">
      <c r="A4" s="5" t="s">
        <v>31</v>
      </c>
      <c r="B4" s="1"/>
      <c r="C4" s="1"/>
      <c r="D4" s="1"/>
      <c r="E4" s="1"/>
      <c r="F4" s="1"/>
      <c r="G4" s="1"/>
      <c r="H4" s="1"/>
      <c r="I4" s="6"/>
      <c r="J4" s="5"/>
      <c r="K4" s="1"/>
      <c r="L4" s="1"/>
      <c r="M4" s="1"/>
      <c r="N4" s="1"/>
      <c r="O4" s="1"/>
      <c r="P4" s="1"/>
      <c r="Q4" s="1"/>
      <c r="R4" s="1"/>
      <c r="S4" s="1"/>
      <c r="T4" s="1"/>
      <c r="U4" s="6"/>
      <c r="V4" s="5"/>
      <c r="W4" s="1"/>
      <c r="X4" s="1"/>
      <c r="Y4" s="1"/>
      <c r="Z4" s="1"/>
      <c r="AA4" s="1"/>
      <c r="AB4" s="1"/>
      <c r="AC4" s="1"/>
      <c r="AD4" s="6"/>
    </row>
    <row r="5" spans="1:30" ht="14.95" x14ac:dyDescent="0.25">
      <c r="A5" s="23">
        <v>70</v>
      </c>
      <c r="B5" s="1">
        <f>ROUND(B6*A5%,0)</f>
        <v>25</v>
      </c>
      <c r="C5" s="1">
        <f>ROUND(C6*A5%,0)</f>
        <v>25</v>
      </c>
      <c r="D5" s="24">
        <v>100</v>
      </c>
      <c r="E5" s="1">
        <f>ROUND(E6*D5%,0)</f>
        <v>17</v>
      </c>
      <c r="F5" s="1">
        <f>ROUND(F6*D5%,0)</f>
        <v>17</v>
      </c>
      <c r="G5" s="24">
        <v>70</v>
      </c>
      <c r="H5" s="1">
        <f>ROUND(H6*G5%,0)</f>
        <v>20</v>
      </c>
      <c r="I5" s="6">
        <f>ROUND(I6*G5%,0)</f>
        <v>22</v>
      </c>
      <c r="J5" s="23">
        <v>70</v>
      </c>
      <c r="K5" s="1">
        <f>ROUND(K6*J5%,0)</f>
        <v>1</v>
      </c>
      <c r="L5" s="1">
        <f>ROUND(L6*J5%,0)</f>
        <v>3</v>
      </c>
      <c r="M5" s="24">
        <v>70</v>
      </c>
      <c r="N5" s="1">
        <f>ROUND(N6*M5%,0)</f>
        <v>34</v>
      </c>
      <c r="O5" s="1">
        <f>ROUND(O6*M5%,0)</f>
        <v>34</v>
      </c>
      <c r="P5" s="24">
        <v>80</v>
      </c>
      <c r="Q5" s="1">
        <f>ROUND(Q6*P5%,0)</f>
        <v>18</v>
      </c>
      <c r="R5" s="1">
        <f>ROUND(R6*P5%,0)</f>
        <v>18</v>
      </c>
      <c r="S5" s="24">
        <v>70</v>
      </c>
      <c r="T5" s="1">
        <f>ROUND(T6*S5%,0)</f>
        <v>13</v>
      </c>
      <c r="U5" s="6">
        <f>ROUND(U6*S5%,0)</f>
        <v>13</v>
      </c>
      <c r="V5" s="23">
        <v>70</v>
      </c>
      <c r="W5" s="1">
        <f>ROUND(W6*V5%,0)</f>
        <v>27</v>
      </c>
      <c r="X5" s="1">
        <f>ROUND(X6*V5%,0)</f>
        <v>32</v>
      </c>
      <c r="Y5" s="24">
        <v>70</v>
      </c>
      <c r="Z5" s="1">
        <f>ROUND(Z6*Y5%,0)</f>
        <v>7</v>
      </c>
      <c r="AA5" s="1">
        <f>ROUND(AA6*Y5%,0)</f>
        <v>10</v>
      </c>
      <c r="AB5" s="24">
        <v>70</v>
      </c>
      <c r="AC5" s="1">
        <f>ROUND(AC6*AB5%,0)</f>
        <v>32</v>
      </c>
      <c r="AD5" s="6">
        <f>ROUND(AD6*AB5%,0)</f>
        <v>34</v>
      </c>
    </row>
    <row r="6" spans="1:30" ht="14.95" thickBot="1" x14ac:dyDescent="0.3">
      <c r="A6" s="10" t="s">
        <v>11</v>
      </c>
      <c r="B6" s="11">
        <f>CEILING(B7/220,1)</f>
        <v>35</v>
      </c>
      <c r="C6" s="25">
        <f>CEILING(C7/220,1)</f>
        <v>36</v>
      </c>
      <c r="D6" s="11"/>
      <c r="E6" s="11">
        <f>CEILING(E7/220,1)</f>
        <v>17</v>
      </c>
      <c r="F6" s="25">
        <f>CEILING(F7/220,1)</f>
        <v>17</v>
      </c>
      <c r="G6" s="11"/>
      <c r="H6" s="11">
        <f>CEILING(H7/220,1)</f>
        <v>28</v>
      </c>
      <c r="I6" s="26">
        <f>CEILING(I7/220,1)</f>
        <v>31</v>
      </c>
      <c r="J6" s="10"/>
      <c r="K6" s="11">
        <f>CEILING(K7/220,1)</f>
        <v>1</v>
      </c>
      <c r="L6" s="25">
        <f>CEILING(L7/220,1)</f>
        <v>4</v>
      </c>
      <c r="M6" s="11"/>
      <c r="N6" s="11">
        <f>CEILING(N7/220,1)</f>
        <v>48</v>
      </c>
      <c r="O6" s="25">
        <f>CEILING(O7/220,1)</f>
        <v>48</v>
      </c>
      <c r="P6" s="11"/>
      <c r="Q6" s="11">
        <f>CEILING(Q7/220,1)</f>
        <v>23</v>
      </c>
      <c r="R6" s="25">
        <f>CEILING(R7/220,1)</f>
        <v>23</v>
      </c>
      <c r="S6" s="11"/>
      <c r="T6" s="11">
        <f>CEILING(T7/220,1)</f>
        <v>18</v>
      </c>
      <c r="U6" s="26">
        <f>CEILING(U7/220,1)</f>
        <v>18</v>
      </c>
      <c r="V6" s="10"/>
      <c r="W6" s="11">
        <f>CEILING(W7/220,1)</f>
        <v>38</v>
      </c>
      <c r="X6" s="25">
        <f>CEILING(X7/220,1)</f>
        <v>45</v>
      </c>
      <c r="Y6" s="11"/>
      <c r="Z6" s="11">
        <f>CEILING(Z7/220,1)</f>
        <v>10</v>
      </c>
      <c r="AA6" s="25">
        <f>CEILING(AA7/220,1)</f>
        <v>14</v>
      </c>
      <c r="AB6" s="11"/>
      <c r="AC6" s="11">
        <f>CEILING(AC7/220,1)</f>
        <v>45</v>
      </c>
      <c r="AD6" s="26">
        <f>CEILING(AD7/220,1)</f>
        <v>49</v>
      </c>
    </row>
    <row r="7" spans="1:30" ht="14.95" thickBot="1" x14ac:dyDescent="0.3">
      <c r="A7" s="15" t="s">
        <v>37</v>
      </c>
      <c r="B7" s="16">
        <f>SUM(B8:B20)</f>
        <v>7536</v>
      </c>
      <c r="C7" s="16">
        <f>SUM(C8:C20)</f>
        <v>7860</v>
      </c>
      <c r="D7" s="17" t="s">
        <v>38</v>
      </c>
      <c r="E7" s="16">
        <f>SUM(E8:E20)</f>
        <v>3581</v>
      </c>
      <c r="F7" s="16">
        <f>SUM(F8:F20)</f>
        <v>3725</v>
      </c>
      <c r="G7" s="17" t="s">
        <v>36</v>
      </c>
      <c r="H7" s="16">
        <f>SUM(H8:H20)</f>
        <v>5972</v>
      </c>
      <c r="I7" s="18">
        <f>SUM(I8:I20)</f>
        <v>6620</v>
      </c>
      <c r="J7" s="19" t="s">
        <v>45</v>
      </c>
      <c r="K7" s="16">
        <f>SUM(K8:K20)</f>
        <v>72</v>
      </c>
      <c r="L7" s="16">
        <f>SUM(L8:L20)</f>
        <v>720</v>
      </c>
      <c r="M7" s="20" t="s">
        <v>39</v>
      </c>
      <c r="N7" s="16">
        <f>SUM(N8:N20)</f>
        <v>10500</v>
      </c>
      <c r="O7" s="16">
        <f>SUM(O8:O20)</f>
        <v>10500</v>
      </c>
      <c r="P7" s="20" t="s">
        <v>40</v>
      </c>
      <c r="Q7" s="16">
        <f>SUM(Q8:Q20)</f>
        <v>5060</v>
      </c>
      <c r="R7" s="16">
        <f>SUM(R8:R20)</f>
        <v>5060</v>
      </c>
      <c r="S7" s="20" t="s">
        <v>44</v>
      </c>
      <c r="T7" s="16">
        <f>SUM(T8:T20)</f>
        <v>3960</v>
      </c>
      <c r="U7" s="18">
        <f>SUM(U8:U20)</f>
        <v>3960</v>
      </c>
      <c r="V7" s="21" t="s">
        <v>48</v>
      </c>
      <c r="W7" s="16">
        <f>SUM(W8:W27)</f>
        <v>8192</v>
      </c>
      <c r="X7" s="16">
        <f>SUM(X8:X27)</f>
        <v>9740</v>
      </c>
      <c r="Y7" s="22" t="s">
        <v>47</v>
      </c>
      <c r="Z7" s="16">
        <f>SUM(Z8:Z27)</f>
        <v>2186</v>
      </c>
      <c r="AA7" s="16">
        <f>SUM(AA8:AA27)</f>
        <v>2870</v>
      </c>
      <c r="AB7" s="22" t="s">
        <v>46</v>
      </c>
      <c r="AC7" s="16">
        <f>SUM(AC8:AC27)</f>
        <v>9850</v>
      </c>
      <c r="AD7" s="18">
        <f>SUM(AD8:AD27)</f>
        <v>10750</v>
      </c>
    </row>
    <row r="8" spans="1:30" x14ac:dyDescent="0.25">
      <c r="A8" s="12" t="s">
        <v>2</v>
      </c>
      <c r="B8" s="13">
        <v>3000</v>
      </c>
      <c r="C8" s="13">
        <v>3000</v>
      </c>
      <c r="D8" s="13" t="s">
        <v>4</v>
      </c>
      <c r="E8" s="13">
        <v>2000</v>
      </c>
      <c r="F8" s="13">
        <v>2000</v>
      </c>
      <c r="G8" s="13" t="s">
        <v>5</v>
      </c>
      <c r="H8" s="13">
        <v>900</v>
      </c>
      <c r="I8" s="14">
        <v>900</v>
      </c>
      <c r="J8" s="12" t="s">
        <v>1</v>
      </c>
      <c r="K8" s="13">
        <v>16</v>
      </c>
      <c r="L8" s="13">
        <v>160</v>
      </c>
      <c r="M8" s="13" t="s">
        <v>0</v>
      </c>
      <c r="N8" s="13">
        <v>7000</v>
      </c>
      <c r="O8" s="13">
        <v>7000</v>
      </c>
      <c r="P8" s="13" t="s">
        <v>8</v>
      </c>
      <c r="Q8" s="13">
        <v>60</v>
      </c>
      <c r="R8" s="13">
        <v>60</v>
      </c>
      <c r="S8" s="13" t="s">
        <v>16</v>
      </c>
      <c r="T8" s="13">
        <v>150</v>
      </c>
      <c r="U8" s="14">
        <v>150</v>
      </c>
      <c r="V8" s="12" t="s">
        <v>20</v>
      </c>
      <c r="W8" s="13">
        <v>1200</v>
      </c>
      <c r="X8" s="13">
        <v>1200</v>
      </c>
      <c r="Y8" s="13" t="s">
        <v>16</v>
      </c>
      <c r="Z8" s="13">
        <v>150</v>
      </c>
      <c r="AA8" s="13">
        <v>150</v>
      </c>
      <c r="AB8" s="13" t="s">
        <v>1</v>
      </c>
      <c r="AC8" s="13">
        <v>8</v>
      </c>
      <c r="AD8" s="14">
        <v>80</v>
      </c>
    </row>
    <row r="9" spans="1:30" x14ac:dyDescent="0.25">
      <c r="A9" s="5" t="s">
        <v>3</v>
      </c>
      <c r="B9" s="1">
        <v>4500</v>
      </c>
      <c r="C9" s="1">
        <v>4500</v>
      </c>
      <c r="D9" s="1" t="s">
        <v>5</v>
      </c>
      <c r="E9" s="1">
        <v>1500</v>
      </c>
      <c r="F9" s="1">
        <v>1500</v>
      </c>
      <c r="G9" s="1" t="s">
        <v>5</v>
      </c>
      <c r="H9" s="1">
        <v>900</v>
      </c>
      <c r="I9" s="6">
        <v>900</v>
      </c>
      <c r="J9" s="5" t="s">
        <v>1</v>
      </c>
      <c r="K9" s="1">
        <v>16</v>
      </c>
      <c r="L9" s="1">
        <v>160</v>
      </c>
      <c r="M9" s="1" t="s">
        <v>0</v>
      </c>
      <c r="N9" s="1">
        <v>3500</v>
      </c>
      <c r="O9" s="1">
        <v>3500</v>
      </c>
      <c r="P9" s="1" t="s">
        <v>9</v>
      </c>
      <c r="Q9" s="1">
        <v>1000</v>
      </c>
      <c r="R9" s="1">
        <v>1000</v>
      </c>
      <c r="S9" s="1" t="s">
        <v>17</v>
      </c>
      <c r="T9" s="1">
        <v>10</v>
      </c>
      <c r="U9" s="6">
        <v>10</v>
      </c>
      <c r="V9" s="5" t="s">
        <v>16</v>
      </c>
      <c r="W9" s="1">
        <v>150</v>
      </c>
      <c r="X9" s="1">
        <v>150</v>
      </c>
      <c r="Y9" s="1" t="s">
        <v>17</v>
      </c>
      <c r="Z9" s="1">
        <v>10</v>
      </c>
      <c r="AA9" s="1">
        <v>10</v>
      </c>
      <c r="AB9" s="1" t="s">
        <v>0</v>
      </c>
      <c r="AC9" s="1">
        <v>50</v>
      </c>
      <c r="AD9" s="6">
        <v>50</v>
      </c>
    </row>
    <row r="10" spans="1:30" x14ac:dyDescent="0.25">
      <c r="A10" s="5" t="s">
        <v>0</v>
      </c>
      <c r="B10" s="1"/>
      <c r="C10" s="1"/>
      <c r="D10" s="1" t="s">
        <v>5</v>
      </c>
      <c r="E10" s="1">
        <v>65</v>
      </c>
      <c r="F10" s="1">
        <v>65</v>
      </c>
      <c r="G10" s="1" t="s">
        <v>6</v>
      </c>
      <c r="H10" s="1">
        <v>2000</v>
      </c>
      <c r="I10" s="6">
        <v>2000</v>
      </c>
      <c r="J10" s="5" t="s">
        <v>1</v>
      </c>
      <c r="K10" s="1">
        <v>10</v>
      </c>
      <c r="L10" s="1">
        <v>100</v>
      </c>
      <c r="M10" s="1"/>
      <c r="N10" s="1"/>
      <c r="O10" s="1"/>
      <c r="P10" s="1" t="s">
        <v>10</v>
      </c>
      <c r="Q10" s="1">
        <v>2100</v>
      </c>
      <c r="R10" s="1">
        <v>2100</v>
      </c>
      <c r="S10" s="1" t="s">
        <v>18</v>
      </c>
      <c r="T10" s="1">
        <v>1400</v>
      </c>
      <c r="U10" s="6">
        <v>1400</v>
      </c>
      <c r="V10" s="5" t="s">
        <v>17</v>
      </c>
      <c r="W10" s="1">
        <v>10</v>
      </c>
      <c r="X10" s="1">
        <v>10</v>
      </c>
      <c r="Y10" s="1" t="s">
        <v>22</v>
      </c>
      <c r="Z10" s="1">
        <v>500</v>
      </c>
      <c r="AA10" s="1">
        <v>500</v>
      </c>
      <c r="AB10" s="1" t="s">
        <v>0</v>
      </c>
      <c r="AC10" s="1">
        <v>1000</v>
      </c>
      <c r="AD10" s="6">
        <v>1000</v>
      </c>
    </row>
    <row r="11" spans="1:30" x14ac:dyDescent="0.25">
      <c r="A11" s="5" t="s">
        <v>0</v>
      </c>
      <c r="B11" s="1"/>
      <c r="C11" s="1"/>
      <c r="D11" s="1" t="s">
        <v>0</v>
      </c>
      <c r="E11" s="1"/>
      <c r="F11" s="1"/>
      <c r="G11" s="1" t="s">
        <v>7</v>
      </c>
      <c r="H11" s="1">
        <v>2100</v>
      </c>
      <c r="I11" s="6">
        <v>2100</v>
      </c>
      <c r="J11" s="5" t="s">
        <v>1</v>
      </c>
      <c r="K11" s="1">
        <v>10</v>
      </c>
      <c r="L11" s="1">
        <v>100</v>
      </c>
      <c r="M11" s="1"/>
      <c r="N11" s="1"/>
      <c r="O11" s="1"/>
      <c r="P11" s="1" t="s">
        <v>13</v>
      </c>
      <c r="Q11" s="1">
        <v>800</v>
      </c>
      <c r="R11" s="1">
        <v>800</v>
      </c>
      <c r="S11" s="1" t="s">
        <v>19</v>
      </c>
      <c r="T11" s="1">
        <v>2400</v>
      </c>
      <c r="U11" s="6">
        <v>2400</v>
      </c>
      <c r="V11" s="5" t="s">
        <v>1</v>
      </c>
      <c r="W11" s="1">
        <v>48</v>
      </c>
      <c r="X11" s="1">
        <v>480</v>
      </c>
      <c r="Y11" s="1" t="s">
        <v>23</v>
      </c>
      <c r="Z11" s="1">
        <v>50</v>
      </c>
      <c r="AA11" s="1">
        <v>50</v>
      </c>
      <c r="AB11" s="1" t="s">
        <v>1</v>
      </c>
      <c r="AC11" s="1">
        <v>8</v>
      </c>
      <c r="AD11" s="6">
        <v>80</v>
      </c>
    </row>
    <row r="12" spans="1:30" x14ac:dyDescent="0.25">
      <c r="A12" s="5" t="s">
        <v>1</v>
      </c>
      <c r="B12" s="1">
        <v>12</v>
      </c>
      <c r="C12" s="1">
        <v>120</v>
      </c>
      <c r="D12" s="1" t="s">
        <v>1</v>
      </c>
      <c r="E12" s="1">
        <v>8</v>
      </c>
      <c r="F12" s="1">
        <v>80</v>
      </c>
      <c r="G12" s="1" t="s">
        <v>1</v>
      </c>
      <c r="H12" s="1">
        <v>12</v>
      </c>
      <c r="I12" s="6">
        <v>120</v>
      </c>
      <c r="J12" s="5" t="s">
        <v>1</v>
      </c>
      <c r="K12" s="1">
        <v>20</v>
      </c>
      <c r="L12" s="1">
        <v>200</v>
      </c>
      <c r="M12" s="1"/>
      <c r="N12" s="1"/>
      <c r="O12" s="1"/>
      <c r="P12" s="1" t="s">
        <v>14</v>
      </c>
      <c r="Q12" s="1">
        <v>800</v>
      </c>
      <c r="R12" s="1">
        <v>800</v>
      </c>
      <c r="S12" s="1" t="s">
        <v>0</v>
      </c>
      <c r="T12" s="1"/>
      <c r="U12" s="6"/>
      <c r="V12" s="5" t="s">
        <v>18</v>
      </c>
      <c r="W12" s="1">
        <v>1200</v>
      </c>
      <c r="X12" s="1">
        <v>1200</v>
      </c>
      <c r="Y12" s="1" t="s">
        <v>24</v>
      </c>
      <c r="Z12" s="1">
        <v>200</v>
      </c>
      <c r="AA12" s="1">
        <v>200</v>
      </c>
      <c r="AB12" s="1" t="s">
        <v>0</v>
      </c>
      <c r="AC12" s="1">
        <v>500</v>
      </c>
      <c r="AD12" s="6">
        <v>500</v>
      </c>
    </row>
    <row r="13" spans="1:30" x14ac:dyDescent="0.25">
      <c r="A13" s="5" t="s">
        <v>1</v>
      </c>
      <c r="B13" s="1">
        <v>12</v>
      </c>
      <c r="C13" s="1">
        <v>120</v>
      </c>
      <c r="D13" s="1" t="s">
        <v>1</v>
      </c>
      <c r="E13" s="1">
        <v>8</v>
      </c>
      <c r="F13" s="1">
        <v>80</v>
      </c>
      <c r="G13" s="1" t="s">
        <v>1</v>
      </c>
      <c r="H13" s="1">
        <v>12</v>
      </c>
      <c r="I13" s="6">
        <v>120</v>
      </c>
      <c r="J13" s="5"/>
      <c r="K13" s="1"/>
      <c r="L13" s="1"/>
      <c r="M13" s="1"/>
      <c r="N13" s="1"/>
      <c r="O13" s="1"/>
      <c r="P13" s="1" t="s">
        <v>15</v>
      </c>
      <c r="Q13" s="1">
        <v>300</v>
      </c>
      <c r="R13" s="1">
        <v>300</v>
      </c>
      <c r="S13" s="1" t="s">
        <v>0</v>
      </c>
      <c r="T13" s="1"/>
      <c r="U13" s="6"/>
      <c r="V13" s="5" t="s">
        <v>1</v>
      </c>
      <c r="W13" s="1">
        <v>10</v>
      </c>
      <c r="X13" s="1">
        <v>100</v>
      </c>
      <c r="Y13" s="1" t="s">
        <v>0</v>
      </c>
      <c r="Z13" s="1"/>
      <c r="AA13" s="1"/>
      <c r="AB13" s="1" t="s">
        <v>18</v>
      </c>
      <c r="AC13" s="1">
        <v>1200</v>
      </c>
      <c r="AD13" s="6">
        <v>1200</v>
      </c>
    </row>
    <row r="14" spans="1:30" x14ac:dyDescent="0.25">
      <c r="A14" s="5" t="s">
        <v>1</v>
      </c>
      <c r="B14" s="1">
        <v>12</v>
      </c>
      <c r="C14" s="1">
        <v>120</v>
      </c>
      <c r="D14" s="1"/>
      <c r="E14" s="1"/>
      <c r="F14" s="1"/>
      <c r="G14" s="1" t="s">
        <v>1</v>
      </c>
      <c r="H14" s="1">
        <v>12</v>
      </c>
      <c r="I14" s="6">
        <v>120</v>
      </c>
      <c r="J14" s="5"/>
      <c r="K14" s="1"/>
      <c r="L14" s="1"/>
      <c r="M14" s="1"/>
      <c r="N14" s="1"/>
      <c r="O14" s="1"/>
      <c r="P14" s="1"/>
      <c r="Q14" s="1"/>
      <c r="R14" s="1"/>
      <c r="S14" s="1"/>
      <c r="T14" s="1"/>
      <c r="U14" s="6"/>
      <c r="V14" s="5" t="s">
        <v>1</v>
      </c>
      <c r="W14" s="1">
        <v>8</v>
      </c>
      <c r="X14" s="1">
        <v>80</v>
      </c>
      <c r="Y14" s="1" t="s">
        <v>1</v>
      </c>
      <c r="Z14" s="1">
        <v>60</v>
      </c>
      <c r="AA14" s="1">
        <v>600</v>
      </c>
      <c r="AB14" s="1" t="s">
        <v>26</v>
      </c>
      <c r="AC14" s="1">
        <v>1200</v>
      </c>
      <c r="AD14" s="6">
        <v>1200</v>
      </c>
    </row>
    <row r="15" spans="1:30" x14ac:dyDescent="0.25">
      <c r="A15" s="5"/>
      <c r="B15" s="1"/>
      <c r="C15" s="1"/>
      <c r="D15" s="1"/>
      <c r="E15" s="1"/>
      <c r="F15" s="1"/>
      <c r="G15" s="1" t="s">
        <v>1</v>
      </c>
      <c r="H15" s="1">
        <v>12</v>
      </c>
      <c r="I15" s="6">
        <v>120</v>
      </c>
      <c r="J15" s="5"/>
      <c r="K15" s="1"/>
      <c r="L15" s="1"/>
      <c r="M15" s="1"/>
      <c r="N15" s="1"/>
      <c r="O15" s="1"/>
      <c r="P15" s="1"/>
      <c r="Q15" s="1"/>
      <c r="R15" s="1"/>
      <c r="S15" s="1"/>
      <c r="T15" s="1"/>
      <c r="U15" s="6"/>
      <c r="V15" s="5" t="s">
        <v>21</v>
      </c>
      <c r="W15" s="1">
        <v>2400</v>
      </c>
      <c r="X15" s="1">
        <v>2400</v>
      </c>
      <c r="Y15" s="1" t="s">
        <v>1</v>
      </c>
      <c r="Z15" s="1">
        <v>8</v>
      </c>
      <c r="AA15" s="1">
        <v>80</v>
      </c>
      <c r="AB15" s="1" t="s">
        <v>1</v>
      </c>
      <c r="AC15" s="1">
        <v>24</v>
      </c>
      <c r="AD15" s="6">
        <v>240</v>
      </c>
    </row>
    <row r="16" spans="1:30" x14ac:dyDescent="0.25">
      <c r="A16" s="5"/>
      <c r="B16" s="1"/>
      <c r="C16" s="1"/>
      <c r="D16" s="1"/>
      <c r="E16" s="1"/>
      <c r="F16" s="1"/>
      <c r="G16" s="1" t="s">
        <v>1</v>
      </c>
      <c r="H16" s="1">
        <v>12</v>
      </c>
      <c r="I16" s="6">
        <v>120</v>
      </c>
      <c r="J16" s="5"/>
      <c r="K16" s="1"/>
      <c r="L16" s="1"/>
      <c r="M16" s="1"/>
      <c r="N16" s="1"/>
      <c r="O16" s="1"/>
      <c r="P16" s="1"/>
      <c r="Q16" s="1"/>
      <c r="R16" s="1"/>
      <c r="S16" s="1"/>
      <c r="T16" s="1"/>
      <c r="U16" s="6"/>
      <c r="V16" s="5" t="s">
        <v>13</v>
      </c>
      <c r="W16" s="1">
        <v>1000</v>
      </c>
      <c r="X16" s="1">
        <v>1000</v>
      </c>
      <c r="Y16" s="1" t="s">
        <v>18</v>
      </c>
      <c r="Z16" s="1">
        <v>1200</v>
      </c>
      <c r="AA16" s="1">
        <v>1200</v>
      </c>
      <c r="AB16" s="1" t="s">
        <v>1</v>
      </c>
      <c r="AC16" s="1">
        <v>8</v>
      </c>
      <c r="AD16" s="6">
        <v>80</v>
      </c>
    </row>
    <row r="17" spans="1:30" x14ac:dyDescent="0.25">
      <c r="A17" s="5"/>
      <c r="B17" s="1"/>
      <c r="C17" s="1"/>
      <c r="D17" s="1"/>
      <c r="E17" s="1"/>
      <c r="F17" s="1"/>
      <c r="G17" s="1" t="s">
        <v>1</v>
      </c>
      <c r="H17" s="1">
        <v>12</v>
      </c>
      <c r="I17" s="6">
        <v>120</v>
      </c>
      <c r="J17" s="5"/>
      <c r="K17" s="1"/>
      <c r="L17" s="1"/>
      <c r="M17" s="1"/>
      <c r="N17" s="1"/>
      <c r="O17" s="1"/>
      <c r="P17" s="1"/>
      <c r="Q17" s="1"/>
      <c r="R17" s="1"/>
      <c r="S17" s="1"/>
      <c r="T17" s="1"/>
      <c r="U17" s="6"/>
      <c r="V17" s="5" t="s">
        <v>1</v>
      </c>
      <c r="W17" s="1">
        <v>20</v>
      </c>
      <c r="X17" s="1">
        <v>200</v>
      </c>
      <c r="Y17" s="1" t="s">
        <v>0</v>
      </c>
      <c r="Z17" s="1"/>
      <c r="AA17" s="1"/>
      <c r="AB17" s="1" t="s">
        <v>25</v>
      </c>
      <c r="AC17" s="1">
        <v>2600</v>
      </c>
      <c r="AD17" s="6">
        <v>2600</v>
      </c>
    </row>
    <row r="18" spans="1:30" x14ac:dyDescent="0.25">
      <c r="A18" s="5"/>
      <c r="B18" s="1"/>
      <c r="C18" s="1"/>
      <c r="D18" s="1"/>
      <c r="E18" s="1"/>
      <c r="F18" s="1"/>
      <c r="G18" s="1"/>
      <c r="H18" s="1"/>
      <c r="I18" s="6"/>
      <c r="J18" s="5"/>
      <c r="K18" s="1"/>
      <c r="L18" s="1"/>
      <c r="M18" s="1"/>
      <c r="N18" s="1"/>
      <c r="O18" s="1"/>
      <c r="P18" s="1"/>
      <c r="Q18" s="1"/>
      <c r="R18" s="1"/>
      <c r="S18" s="1"/>
      <c r="T18" s="1"/>
      <c r="U18" s="6"/>
      <c r="V18" s="5" t="s">
        <v>0</v>
      </c>
      <c r="W18" s="1">
        <v>1900</v>
      </c>
      <c r="X18" s="1">
        <v>1900</v>
      </c>
      <c r="Y18" s="1" t="s">
        <v>1</v>
      </c>
      <c r="Z18" s="1">
        <v>8</v>
      </c>
      <c r="AA18" s="1">
        <v>80</v>
      </c>
      <c r="AB18" s="1" t="s">
        <v>26</v>
      </c>
      <c r="AC18" s="1">
        <v>1200</v>
      </c>
      <c r="AD18" s="6">
        <v>1200</v>
      </c>
    </row>
    <row r="19" spans="1:30" x14ac:dyDescent="0.25">
      <c r="A19" s="5"/>
      <c r="B19" s="1"/>
      <c r="C19" s="1"/>
      <c r="D19" s="24"/>
      <c r="E19" s="1"/>
      <c r="F19" s="1"/>
      <c r="G19" s="1"/>
      <c r="H19" s="1"/>
      <c r="I19" s="6"/>
      <c r="J19" s="5"/>
      <c r="K19" s="1"/>
      <c r="L19" s="1"/>
      <c r="M19" s="1"/>
      <c r="N19" s="1"/>
      <c r="O19" s="1"/>
      <c r="P19" s="1"/>
      <c r="Q19" s="1"/>
      <c r="R19" s="1"/>
      <c r="S19" s="1"/>
      <c r="T19" s="1"/>
      <c r="U19" s="6"/>
      <c r="V19" s="5" t="s">
        <v>1</v>
      </c>
      <c r="W19" s="1">
        <v>12</v>
      </c>
      <c r="X19" s="1">
        <v>120</v>
      </c>
      <c r="Y19" s="1"/>
      <c r="Z19" s="1"/>
      <c r="AA19" s="1"/>
      <c r="AB19" s="1" t="s">
        <v>27</v>
      </c>
      <c r="AC19" s="1">
        <v>1800</v>
      </c>
      <c r="AD19" s="6">
        <v>1800</v>
      </c>
    </row>
    <row r="20" spans="1:30" x14ac:dyDescent="0.25">
      <c r="A20" s="5"/>
      <c r="B20" s="1"/>
      <c r="C20" s="1"/>
      <c r="D20" s="1"/>
      <c r="E20" s="1"/>
      <c r="F20" s="1"/>
      <c r="G20" s="1"/>
      <c r="H20" s="1"/>
      <c r="I20" s="6"/>
      <c r="J20" s="5"/>
      <c r="K20" s="1"/>
      <c r="L20" s="1"/>
      <c r="M20" s="1"/>
      <c r="N20" s="1"/>
      <c r="O20" s="1"/>
      <c r="P20" s="1"/>
      <c r="Q20" s="1"/>
      <c r="R20" s="1"/>
      <c r="S20" s="1"/>
      <c r="T20" s="1"/>
      <c r="U20" s="6"/>
      <c r="V20" s="5" t="s">
        <v>1</v>
      </c>
      <c r="W20" s="1">
        <v>16</v>
      </c>
      <c r="X20" s="1">
        <v>160</v>
      </c>
      <c r="Y20" s="1"/>
      <c r="Z20" s="1"/>
      <c r="AA20" s="1"/>
      <c r="AB20" s="1" t="s">
        <v>0</v>
      </c>
      <c r="AC20" s="1">
        <v>20</v>
      </c>
      <c r="AD20" s="6">
        <v>200</v>
      </c>
    </row>
    <row r="21" spans="1:30" x14ac:dyDescent="0.25">
      <c r="A21" s="29" t="s">
        <v>41</v>
      </c>
      <c r="B21" s="30"/>
      <c r="C21" s="30"/>
      <c r="D21" s="30"/>
      <c r="E21" s="30"/>
      <c r="F21" s="30"/>
      <c r="G21" s="30"/>
      <c r="H21" s="30"/>
      <c r="I21" s="31"/>
      <c r="J21" s="32" t="s">
        <v>42</v>
      </c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4"/>
      <c r="V21" s="5" t="s">
        <v>0</v>
      </c>
      <c r="W21" s="1">
        <v>150</v>
      </c>
      <c r="X21" s="1">
        <v>150</v>
      </c>
      <c r="Y21" s="1"/>
      <c r="Z21" s="1"/>
      <c r="AA21" s="1"/>
      <c r="AB21" s="1" t="s">
        <v>0</v>
      </c>
      <c r="AC21" s="1">
        <v>200</v>
      </c>
      <c r="AD21" s="6">
        <v>200</v>
      </c>
    </row>
    <row r="22" spans="1:30" x14ac:dyDescent="0.25">
      <c r="A22" s="5"/>
      <c r="B22" s="1"/>
      <c r="C22" s="1"/>
      <c r="D22" s="1"/>
      <c r="E22" s="1"/>
      <c r="F22" s="1"/>
      <c r="G22" s="1"/>
      <c r="H22" s="1"/>
      <c r="I22" s="6"/>
      <c r="J22" s="5"/>
      <c r="K22" s="1"/>
      <c r="L22" s="1"/>
      <c r="M22" s="1"/>
      <c r="N22" s="1"/>
      <c r="O22" s="1"/>
      <c r="P22" s="1"/>
      <c r="Q22" s="1"/>
      <c r="R22" s="1"/>
      <c r="S22" s="1"/>
      <c r="T22" s="1"/>
      <c r="U22" s="6"/>
      <c r="V22" s="5" t="s">
        <v>0</v>
      </c>
      <c r="W22" s="1">
        <v>10</v>
      </c>
      <c r="X22" s="1">
        <v>10</v>
      </c>
      <c r="Y22" s="1"/>
      <c r="Z22" s="1"/>
      <c r="AA22" s="1"/>
      <c r="AB22" s="1" t="s">
        <v>0</v>
      </c>
      <c r="AC22" s="1"/>
      <c r="AD22" s="6"/>
    </row>
    <row r="23" spans="1:30" x14ac:dyDescent="0.25">
      <c r="A23" s="5"/>
      <c r="B23" s="1"/>
      <c r="C23" s="1"/>
      <c r="D23" s="1"/>
      <c r="E23" s="1"/>
      <c r="F23" s="1"/>
      <c r="G23" s="1"/>
      <c r="H23" s="1"/>
      <c r="I23" s="6"/>
      <c r="J23" s="5"/>
      <c r="K23" s="1"/>
      <c r="L23" s="1"/>
      <c r="M23" s="1"/>
      <c r="N23" s="1"/>
      <c r="O23" s="1"/>
      <c r="P23" s="1"/>
      <c r="Q23" s="1"/>
      <c r="R23" s="1"/>
      <c r="S23" s="1"/>
      <c r="T23" s="1"/>
      <c r="U23" s="6"/>
      <c r="V23" s="5" t="s">
        <v>1</v>
      </c>
      <c r="W23" s="1">
        <v>10</v>
      </c>
      <c r="X23" s="1">
        <v>100</v>
      </c>
      <c r="Y23" s="1"/>
      <c r="Z23" s="1"/>
      <c r="AA23" s="1"/>
      <c r="AB23" s="1" t="s">
        <v>1</v>
      </c>
      <c r="AC23" s="1">
        <v>24</v>
      </c>
      <c r="AD23" s="6">
        <v>240</v>
      </c>
    </row>
    <row r="24" spans="1:30" x14ac:dyDescent="0.25">
      <c r="A24" s="5"/>
      <c r="B24" s="1"/>
      <c r="C24" s="1"/>
      <c r="D24" s="1"/>
      <c r="E24" s="1"/>
      <c r="F24" s="1"/>
      <c r="G24" s="1"/>
      <c r="H24" s="1"/>
      <c r="I24" s="6"/>
      <c r="J24" s="5"/>
      <c r="K24" s="1"/>
      <c r="L24" s="1"/>
      <c r="M24" s="1"/>
      <c r="N24" s="1"/>
      <c r="O24" s="1"/>
      <c r="P24" s="1"/>
      <c r="Q24" s="1"/>
      <c r="R24" s="1"/>
      <c r="S24" s="1"/>
      <c r="T24" s="1"/>
      <c r="U24" s="6"/>
      <c r="V24" s="5" t="s">
        <v>1</v>
      </c>
      <c r="W24" s="1">
        <v>6</v>
      </c>
      <c r="X24" s="1">
        <v>60</v>
      </c>
      <c r="Y24" s="1"/>
      <c r="Z24" s="1"/>
      <c r="AA24" s="1"/>
      <c r="AB24" s="1" t="s">
        <v>1</v>
      </c>
      <c r="AC24" s="1">
        <v>8</v>
      </c>
      <c r="AD24" s="6">
        <v>80</v>
      </c>
    </row>
    <row r="25" spans="1:30" x14ac:dyDescent="0.25">
      <c r="A25" s="5"/>
      <c r="B25" s="1"/>
      <c r="C25" s="1"/>
      <c r="D25" s="1"/>
      <c r="E25" s="1"/>
      <c r="F25" s="1"/>
      <c r="G25" s="1"/>
      <c r="H25" s="1"/>
      <c r="I25" s="6"/>
      <c r="J25" s="5"/>
      <c r="K25" s="1"/>
      <c r="L25" s="1"/>
      <c r="M25" s="1"/>
      <c r="N25" s="1"/>
      <c r="O25" s="1"/>
      <c r="P25" s="1"/>
      <c r="Q25" s="1"/>
      <c r="R25" s="1"/>
      <c r="S25" s="1"/>
      <c r="T25" s="1"/>
      <c r="U25" s="6"/>
      <c r="V25" s="5" t="s">
        <v>1</v>
      </c>
      <c r="W25" s="1">
        <v>12</v>
      </c>
      <c r="X25" s="1">
        <v>120</v>
      </c>
      <c r="Y25" s="1"/>
      <c r="Z25" s="1"/>
      <c r="AA25" s="1"/>
      <c r="AB25" s="1"/>
      <c r="AC25" s="1"/>
      <c r="AD25" s="6"/>
    </row>
    <row r="26" spans="1:30" x14ac:dyDescent="0.25">
      <c r="A26" s="5"/>
      <c r="B26" s="1"/>
      <c r="C26" s="1"/>
      <c r="D26" s="1"/>
      <c r="E26" s="1"/>
      <c r="F26" s="1"/>
      <c r="G26" s="1"/>
      <c r="H26" s="1"/>
      <c r="I26" s="6"/>
      <c r="J26" s="5"/>
      <c r="K26" s="1"/>
      <c r="L26" s="1"/>
      <c r="M26" s="1"/>
      <c r="N26" s="1"/>
      <c r="O26" s="1"/>
      <c r="P26" s="1"/>
      <c r="Q26" s="1"/>
      <c r="R26" s="1"/>
      <c r="S26" s="1"/>
      <c r="T26" s="1"/>
      <c r="U26" s="6"/>
      <c r="V26" s="5" t="s">
        <v>1</v>
      </c>
      <c r="W26" s="1">
        <v>12</v>
      </c>
      <c r="X26" s="1">
        <v>120</v>
      </c>
      <c r="Y26" s="1"/>
      <c r="Z26" s="1"/>
      <c r="AA26" s="1"/>
      <c r="AB26" s="1"/>
      <c r="AC26" s="1"/>
      <c r="AD26" s="6"/>
    </row>
    <row r="27" spans="1:30" ht="14.95" thickBot="1" x14ac:dyDescent="0.3">
      <c r="A27" s="7"/>
      <c r="B27" s="8"/>
      <c r="C27" s="8"/>
      <c r="D27" s="8"/>
      <c r="E27" s="8"/>
      <c r="F27" s="8"/>
      <c r="G27" s="8"/>
      <c r="H27" s="8"/>
      <c r="I27" s="9"/>
      <c r="J27" s="7"/>
      <c r="K27" s="8"/>
      <c r="L27" s="8"/>
      <c r="M27" s="8"/>
      <c r="N27" s="8"/>
      <c r="O27" s="8"/>
      <c r="P27" s="8"/>
      <c r="Q27" s="8"/>
      <c r="R27" s="8"/>
      <c r="S27" s="8"/>
      <c r="T27" s="8"/>
      <c r="U27" s="9"/>
      <c r="V27" s="7" t="s">
        <v>1</v>
      </c>
      <c r="W27" s="8">
        <v>18</v>
      </c>
      <c r="X27" s="8">
        <v>180</v>
      </c>
      <c r="Y27" s="8"/>
      <c r="Z27" s="8"/>
      <c r="AA27" s="8"/>
      <c r="AB27" s="8"/>
      <c r="AC27" s="8"/>
      <c r="AD27" s="9"/>
    </row>
    <row r="28" spans="1:30" x14ac:dyDescent="0.25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8"/>
      <c r="W28" s="27"/>
      <c r="X28" s="27"/>
      <c r="Y28" s="27"/>
      <c r="Z28" s="27"/>
      <c r="AA28" s="27"/>
      <c r="AB28" s="27"/>
      <c r="AC28" s="27"/>
      <c r="AD28" s="27"/>
    </row>
    <row r="29" spans="1:30" ht="14.95" thickBot="1" x14ac:dyDescent="0.3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8"/>
      <c r="W29" s="27"/>
      <c r="X29" s="27"/>
      <c r="Y29" s="27"/>
      <c r="Z29" s="27"/>
      <c r="AA29" s="27"/>
      <c r="AB29" s="27"/>
      <c r="AC29" s="27"/>
      <c r="AD29" s="27"/>
    </row>
    <row r="30" spans="1:30" x14ac:dyDescent="0.25">
      <c r="V30" s="35" t="s">
        <v>43</v>
      </c>
      <c r="W30" s="36"/>
      <c r="X30" s="36"/>
      <c r="Y30" s="36"/>
      <c r="Z30" s="36"/>
      <c r="AA30" s="36"/>
      <c r="AB30" s="36"/>
      <c r="AC30" s="36"/>
      <c r="AD30" s="36"/>
    </row>
    <row r="31" spans="1:30" x14ac:dyDescent="0.25">
      <c r="A31" t="s">
        <v>32</v>
      </c>
    </row>
    <row r="32" spans="1:30" x14ac:dyDescent="0.25">
      <c r="A32" t="s">
        <v>33</v>
      </c>
      <c r="B32">
        <v>0.75</v>
      </c>
      <c r="D32">
        <f>ROUND(D3/$B$32,)</f>
        <v>18187</v>
      </c>
      <c r="E32">
        <f>ROUND(E3/$B$32,)</f>
        <v>18773</v>
      </c>
      <c r="F32" t="s">
        <v>34</v>
      </c>
      <c r="M32">
        <f>ROUND(M3/$B$32,)</f>
        <v>19360</v>
      </c>
      <c r="N32">
        <f>ROUND(N3/$B$32,)</f>
        <v>19947</v>
      </c>
      <c r="O32" t="s">
        <v>34</v>
      </c>
      <c r="Y32">
        <f>ROUND(Y3/$B$32,)</f>
        <v>18187</v>
      </c>
      <c r="Z32">
        <f>ROUND(Z3/$B$32,)</f>
        <v>18773</v>
      </c>
      <c r="AA32" t="s">
        <v>34</v>
      </c>
    </row>
    <row r="33" spans="1:27" x14ac:dyDescent="0.25">
      <c r="D33">
        <f>ROUNDUP(D32/1000,0)</f>
        <v>19</v>
      </c>
      <c r="E33">
        <f>ROUNDUP(E32/1000,0)</f>
        <v>19</v>
      </c>
      <c r="F33" t="s">
        <v>35</v>
      </c>
      <c r="M33">
        <f>ROUNDUP(M32/1000,0)</f>
        <v>20</v>
      </c>
      <c r="N33">
        <f>ROUNDUP(N32/1000,0)</f>
        <v>20</v>
      </c>
      <c r="O33" t="s">
        <v>35</v>
      </c>
      <c r="Y33">
        <f>ROUNDUP(Y32/1000,0)</f>
        <v>19</v>
      </c>
      <c r="Z33">
        <f>ROUNDUP(Z32/1000,0)</f>
        <v>19</v>
      </c>
      <c r="AA33" t="s">
        <v>35</v>
      </c>
    </row>
    <row r="34" spans="1:27" x14ac:dyDescent="0.25">
      <c r="B34">
        <v>1.2</v>
      </c>
      <c r="D34">
        <f>CEILING(D33*$B34,1)</f>
        <v>23</v>
      </c>
      <c r="E34">
        <f>CEILING(E33*$B34,1)</f>
        <v>23</v>
      </c>
      <c r="F34" t="s">
        <v>35</v>
      </c>
      <c r="M34">
        <f>CEILING(M33*$B34,1)</f>
        <v>24</v>
      </c>
      <c r="N34">
        <f>CEILING(N33*$B34,1)</f>
        <v>24</v>
      </c>
      <c r="O34" t="s">
        <v>35</v>
      </c>
      <c r="Y34">
        <f>CEILING(Y33*$B34,1)</f>
        <v>23</v>
      </c>
      <c r="Z34">
        <f>CEILING(Z33*$B34,1)</f>
        <v>23</v>
      </c>
      <c r="AA34" t="s">
        <v>35</v>
      </c>
    </row>
    <row r="35" spans="1:27" x14ac:dyDescent="0.25">
      <c r="B35">
        <v>1.3</v>
      </c>
      <c r="D35">
        <f>CEILING(D34*$B35,1)</f>
        <v>30</v>
      </c>
      <c r="E35">
        <f>CEILING(E34*$B35,1)</f>
        <v>30</v>
      </c>
      <c r="F35" t="s">
        <v>35</v>
      </c>
      <c r="M35">
        <f>CEILING(M34*$B35,1)</f>
        <v>32</v>
      </c>
      <c r="N35">
        <f>CEILING(N34*$B35,1)</f>
        <v>32</v>
      </c>
      <c r="O35" t="s">
        <v>35</v>
      </c>
      <c r="Y35">
        <f>CEILING(Y34*$B35,1)</f>
        <v>30</v>
      </c>
      <c r="Z35">
        <f>CEILING(Z34*$B35,1)</f>
        <v>30</v>
      </c>
      <c r="AA35" t="s">
        <v>35</v>
      </c>
    </row>
    <row r="38" spans="1:27" ht="21.1" x14ac:dyDescent="0.35">
      <c r="A38" s="37" t="s">
        <v>49</v>
      </c>
      <c r="B38" s="37"/>
      <c r="C38" s="37"/>
      <c r="D38" s="37"/>
      <c r="E38" s="37"/>
    </row>
  </sheetData>
  <mergeCells count="4">
    <mergeCell ref="A21:I21"/>
    <mergeCell ref="J21:U21"/>
    <mergeCell ref="V30:AD30"/>
    <mergeCell ref="A38:E38"/>
  </mergeCells>
  <hyperlinks>
    <hyperlink ref="A38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S</dc:creator>
  <cp:lastModifiedBy>Alexander</cp:lastModifiedBy>
  <dcterms:created xsi:type="dcterms:W3CDTF">2018-09-16T11:23:28Z</dcterms:created>
  <dcterms:modified xsi:type="dcterms:W3CDTF">2019-02-17T19:15:10Z</dcterms:modified>
</cp:coreProperties>
</file>