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 l="1"/>
  <c r="H37" i="1" l="1"/>
  <c r="H36" i="1"/>
  <c r="H35" i="1"/>
  <c r="H29" i="1" l="1"/>
  <c r="G28" i="1"/>
  <c r="F28" i="1"/>
  <c r="E28" i="1"/>
  <c r="D28" i="1"/>
  <c r="C28" i="1"/>
  <c r="H27" i="1"/>
  <c r="G26" i="1"/>
  <c r="F26" i="1"/>
  <c r="E26" i="1"/>
  <c r="D26" i="1"/>
  <c r="C26" i="1"/>
  <c r="H25" i="1"/>
  <c r="H23" i="1"/>
  <c r="H7" i="1" l="1"/>
  <c r="G8" i="1" s="1"/>
  <c r="G9" i="1" s="1"/>
  <c r="D8" i="1" l="1"/>
  <c r="D9" i="1" s="1"/>
  <c r="F8" i="1"/>
  <c r="F9" i="1" s="1"/>
  <c r="E8" i="1" l="1"/>
  <c r="E9" i="1" s="1"/>
  <c r="C8" i="1"/>
  <c r="C9" i="1" s="1"/>
  <c r="H9" i="1" l="1"/>
</calcChain>
</file>

<file path=xl/comments1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sz val="8"/>
            <color indexed="81"/>
            <rFont val="Tahoma"/>
            <family val="2"/>
            <charset val="204"/>
          </rPr>
          <t>1 Владимир Шувалов (г.Чебаркуль Челябинской области) – УЗИС от Эколайт: честный отзыв о работе.</t>
        </r>
      </text>
    </comment>
    <comment ref="D6" authorId="0">
      <text>
        <r>
          <rPr>
            <sz val="8"/>
            <color indexed="81"/>
            <rFont val="Tahoma"/>
            <family val="2"/>
            <charset val="204"/>
          </rPr>
          <t>2 Игорь Черноплечий, (г. Череповец Вологодской области) – Электрификация частного загородного дома.</t>
        </r>
      </text>
    </comment>
    <comment ref="E6" authorId="0">
      <text>
        <r>
          <rPr>
            <sz val="8"/>
            <color indexed="81"/>
            <rFont val="Tahoma"/>
            <family val="2"/>
            <charset val="204"/>
          </rPr>
          <t>3 Тимур Бобров (г.Ростов-на-Дону) – Преобразователь частоты – в токарный станок!</t>
        </r>
      </text>
    </comment>
    <comment ref="F6" authorId="0">
      <text>
        <r>
          <rPr>
            <sz val="8"/>
            <color indexed="81"/>
            <rFont val="Tahoma"/>
            <family val="2"/>
            <charset val="204"/>
          </rPr>
          <t>4 Елена Грибова (г.Рыбинск Ярославской области) – Планируем электропроводку дачного домика.</t>
        </r>
      </text>
    </comment>
    <comment ref="G6" authorId="0">
      <text>
        <r>
          <rPr>
            <sz val="8"/>
            <color indexed="81"/>
            <rFont val="Tahoma"/>
            <family val="2"/>
            <charset val="204"/>
          </rPr>
          <t>5 Алексей Смовженко (г. Кинель Самарской области) – Трехфазный распределительный щит для дома.</t>
        </r>
      </text>
    </comment>
    <comment ref="C22" authorId="0">
      <text>
        <r>
          <rPr>
            <sz val="8"/>
            <color indexed="81"/>
            <rFont val="Tahoma"/>
            <family val="2"/>
            <charset val="204"/>
          </rPr>
          <t>1 Владимир Шувалов (г.Чебаркуль Челябинской области) – УЗИС от Эколайт: честный отзыв о работе.</t>
        </r>
      </text>
    </comment>
    <comment ref="D22" authorId="0">
      <text>
        <r>
          <rPr>
            <sz val="8"/>
            <color indexed="81"/>
            <rFont val="Tahoma"/>
            <family val="2"/>
            <charset val="204"/>
          </rPr>
          <t>2 Игорь Черноплечий, (г. Череповец Вологодской области) – Электрификация частного загородного дома.</t>
        </r>
      </text>
    </comment>
    <comment ref="E22" authorId="0">
      <text>
        <r>
          <rPr>
            <sz val="8"/>
            <color indexed="81"/>
            <rFont val="Tahoma"/>
            <family val="2"/>
            <charset val="204"/>
          </rPr>
          <t>3 Тимур Бобров (г.Ростов-на-Дону) – Преобразователь частоты – в токарный станок!</t>
        </r>
      </text>
    </comment>
    <comment ref="F22" authorId="0">
      <text>
        <r>
          <rPr>
            <sz val="8"/>
            <color indexed="81"/>
            <rFont val="Tahoma"/>
            <family val="2"/>
            <charset val="204"/>
          </rPr>
          <t>4 Елена Грибова (г.Рыбинск Ярославской области) – Планируем электропроводку дачного домика.</t>
        </r>
      </text>
    </comment>
    <comment ref="G22" authorId="0">
      <text>
        <r>
          <rPr>
            <sz val="8"/>
            <color indexed="81"/>
            <rFont val="Tahoma"/>
            <family val="2"/>
            <charset val="204"/>
          </rPr>
          <t>5 Алексей Смовженко (г. Кинель Самарской области) – Трехфазный распределительный щит для дома.</t>
        </r>
      </text>
    </comment>
    <comment ref="C34" authorId="0">
      <text>
        <r>
          <rPr>
            <sz val="8"/>
            <color indexed="81"/>
            <rFont val="Tahoma"/>
            <family val="2"/>
            <charset val="204"/>
          </rPr>
          <t>1 Владимир Шувалов (г.Чебаркуль Челябинской области) – УЗИС от Эколайт: честный отзыв о работе.</t>
        </r>
      </text>
    </comment>
    <comment ref="D34" authorId="0">
      <text>
        <r>
          <rPr>
            <sz val="8"/>
            <color indexed="81"/>
            <rFont val="Tahoma"/>
            <family val="2"/>
            <charset val="204"/>
          </rPr>
          <t>2 Игорь Черноплечий, (г. Череповец Вологодской области) – Электрификация частного загородного дома.</t>
        </r>
      </text>
    </comment>
    <comment ref="E34" authorId="0">
      <text>
        <r>
          <rPr>
            <sz val="8"/>
            <color indexed="81"/>
            <rFont val="Tahoma"/>
            <family val="2"/>
            <charset val="204"/>
          </rPr>
          <t>3 Тимур Бобров (г.Ростов-на-Дону) – Преобразователь частоты – в токарный станок!</t>
        </r>
      </text>
    </comment>
    <comment ref="F34" authorId="0">
      <text>
        <r>
          <rPr>
            <sz val="8"/>
            <color indexed="81"/>
            <rFont val="Tahoma"/>
            <family val="2"/>
            <charset val="204"/>
          </rPr>
          <t>4 Елена Грибова (г.Рыбинск Ярославской области) – Планируем электропроводку дачного домика.</t>
        </r>
      </text>
    </comment>
    <comment ref="G34" authorId="0">
      <text>
        <r>
          <rPr>
            <sz val="8"/>
            <color indexed="81"/>
            <rFont val="Tahoma"/>
            <family val="2"/>
            <charset val="204"/>
          </rPr>
          <t>5 Алексей Смовженко (г. Кинель Самарской области) – Трехфазный распределительный щит для дома.</t>
        </r>
      </text>
    </comment>
  </commentList>
</comments>
</file>

<file path=xl/sharedStrings.xml><?xml version="1.0" encoding="utf-8"?>
<sst xmlns="http://schemas.openxmlformats.org/spreadsheetml/2006/main" count="45" uniqueCount="31">
  <si>
    <t>Участник 1</t>
  </si>
  <si>
    <t>Участник 2</t>
  </si>
  <si>
    <t>Участник 3</t>
  </si>
  <si>
    <t>Голоса</t>
  </si>
  <si>
    <t>Всего</t>
  </si>
  <si>
    <t>%%</t>
  </si>
  <si>
    <t>Рубли</t>
  </si>
  <si>
    <t>Участник 4</t>
  </si>
  <si>
    <t>Участник 5</t>
  </si>
  <si>
    <t>Комментарии</t>
  </si>
  <si>
    <t>Дней жизни</t>
  </si>
  <si>
    <t>Просмотров</t>
  </si>
  <si>
    <t>Коммент/День</t>
  </si>
  <si>
    <t>Просмотр/День</t>
  </si>
  <si>
    <t>Оценок</t>
  </si>
  <si>
    <t>Средн.оценка</t>
  </si>
  <si>
    <t>Расчет результатов конкурса статей 2020 г. на www.SamElectric.ru</t>
  </si>
  <si>
    <t>Голосование проводилось с 21 ноября по 20 декабря 2020 г.</t>
  </si>
  <si>
    <t>ИСТОЧНИК ДАННЫХ - https://samelectric.ru/okolovsyacheskoe/konkurs-statej-nachinaem-golosovanie.html</t>
  </si>
  <si>
    <t>Статистика по участникам конкурса статей 2020 г. на www.SamElectric.ru</t>
  </si>
  <si>
    <t>Статистика по участникам конкурса статей 2020 г. на Яндекс.Дзен</t>
  </si>
  <si>
    <t>Лайки</t>
  </si>
  <si>
    <t>Дочитывания</t>
  </si>
  <si>
    <t>1. Владимир Шувалов (г.Чебаркуль Челябинской области) – УЗИС от Эколайт: честный отзыв о работе.</t>
  </si>
  <si>
    <t>2. Игорь Черноплечий, (г. Череповец Вологодской области) – Электрификация частного загородного дома.</t>
  </si>
  <si>
    <t>3. Тимур Бобров (г.Ростов-на-Дону) – Преобразователь частоты – в токарный станок!</t>
  </si>
  <si>
    <t>4. Елена Грибова (г.Рыбинск Ярославской области) – Планируем электропроводку дачного домика.</t>
  </si>
  <si>
    <t>5. Алексей Смовженко (г. Кинель Самарской области) – Трехфазный распределительный щит для дома.</t>
  </si>
  <si>
    <t>Ссылки на статьи в Дзене:</t>
  </si>
  <si>
    <t>Все расчеты по состоянию на 22.12.2020, 20:00</t>
  </si>
  <si>
    <t>Файл к статье https://samelectric.ru/okolovsyacheskoe/konkurs-statej-2020-podvodim-itogi.html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</si>
</sst>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2" fontId="0" fillId="0" borderId="1" xfId="0" applyNumberFormat="1" applyBorder="1"/>
    <xf numFmtId="2" fontId="2" fillId="0" borderId="8" xfId="0" applyNumberFormat="1" applyFont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0" fillId="0" borderId="10" xfId="0" applyBorder="1"/>
    <xf numFmtId="2" fontId="0" fillId="0" borderId="6" xfId="0" applyNumberFormat="1" applyBorder="1"/>
    <xf numFmtId="2" fontId="3" fillId="2" borderId="9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5" fillId="3" borderId="5" xfId="0" applyFont="1" applyFill="1" applyBorder="1"/>
    <xf numFmtId="0" fontId="1" fillId="3" borderId="3" xfId="1" applyFill="1" applyBorder="1"/>
    <xf numFmtId="0" fontId="5" fillId="3" borderId="11" xfId="0" applyFont="1" applyFill="1" applyBorder="1"/>
    <xf numFmtId="0" fontId="5" fillId="3" borderId="7" xfId="0" applyFont="1" applyFill="1" applyBorder="1"/>
    <xf numFmtId="2" fontId="7" fillId="0" borderId="8" xfId="0" applyNumberFormat="1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6" xfId="0" applyFont="1" applyBorder="1"/>
    <xf numFmtId="1" fontId="4" fillId="0" borderId="1" xfId="0" applyNumberFormat="1" applyFont="1" applyBorder="1"/>
    <xf numFmtId="1" fontId="4" fillId="0" borderId="6" xfId="0" applyNumberFormat="1" applyFont="1" applyBorder="1"/>
    <xf numFmtId="2" fontId="4" fillId="0" borderId="12" xfId="0" applyNumberFormat="1" applyFont="1" applyBorder="1"/>
    <xf numFmtId="1" fontId="4" fillId="0" borderId="13" xfId="0" applyNumberFormat="1" applyFont="1" applyBorder="1"/>
    <xf numFmtId="1" fontId="4" fillId="0" borderId="12" xfId="0" applyNumberFormat="1" applyFont="1" applyBorder="1"/>
    <xf numFmtId="1" fontId="4" fillId="0" borderId="9" xfId="0" applyNumberFormat="1" applyFont="1" applyBorder="1"/>
    <xf numFmtId="0" fontId="10" fillId="0" borderId="0" xfId="0" applyFont="1"/>
    <xf numFmtId="2" fontId="7" fillId="0" borderId="12" xfId="0" applyNumberFormat="1" applyFont="1" applyBorder="1"/>
    <xf numFmtId="1" fontId="7" fillId="0" borderId="1" xfId="0" applyNumberFormat="1" applyFont="1" applyBorder="1"/>
    <xf numFmtId="1" fontId="7" fillId="0" borderId="12" xfId="0" applyNumberFormat="1" applyFont="1" applyBorder="1"/>
    <xf numFmtId="1" fontId="4" fillId="0" borderId="8" xfId="0" applyNumberFormat="1" applyFont="1" applyBorder="1"/>
    <xf numFmtId="0" fontId="0" fillId="0" borderId="0" xfId="0" applyAlignment="1">
      <alignment horizontal="left"/>
    </xf>
    <xf numFmtId="1" fontId="4" fillId="0" borderId="0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0" xfId="1"/>
    <xf numFmtId="0" fontId="4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Alignment="1">
      <alignment horizontal="center"/>
    </xf>
    <xf numFmtId="0" fontId="9" fillId="0" borderId="0" xfId="1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322386</xdr:colOff>
      <xdr:row>14</xdr:row>
      <xdr:rowOff>22142</xdr:rowOff>
    </xdr:from>
    <xdr:to>
      <xdr:col>4</xdr:col>
      <xdr:colOff>758718</xdr:colOff>
      <xdr:row>18</xdr:row>
      <xdr:rowOff>43988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melectric.ru/elektrika/elektrifikatsiya-chastnogo-zagorodnogo-doma.html" TargetMode="External"/><Relationship Id="rId13" Type="http://schemas.openxmlformats.org/officeDocument/2006/relationships/hyperlink" Target="https://zen.yandex.ru/media/samelectric/elektrika-v-chastnom-dome-chto-ne-tak-5f9e6f0349505f6811fa5b2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amelectric.ru/promyshlennoe-2/preobrazovatel-chastoty-v-tokarnyj-stanok.html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s://samelectric.ru/powersupply/uzis-c1-ecolight-otzyv-o-rabote.html" TargetMode="External"/><Relationship Id="rId12" Type="http://schemas.openxmlformats.org/officeDocument/2006/relationships/hyperlink" Target="https://zen.yandex.ru/media/samelectric/zascita-ot-iskreniia-nado-li-pokupat-5f8ca0b25282a97827699fe0" TargetMode="External"/><Relationship Id="rId17" Type="http://schemas.openxmlformats.org/officeDocument/2006/relationships/hyperlink" Target="https://samelectric.ru/okolovsyacheskoe/konkurs-statej-2020-podvodim-itogi.html" TargetMode="External"/><Relationship Id="rId2" Type="http://schemas.openxmlformats.org/officeDocument/2006/relationships/hyperlink" Target="https://samelectric.ru/elektrika/elektrifikatsiya-chastnogo-zagorodnogo-doma.html" TargetMode="External"/><Relationship Id="rId16" Type="http://schemas.openxmlformats.org/officeDocument/2006/relationships/hyperlink" Target="https://zen.yandex.ru/media/samelectric/domashnii-grsc-pliusy-i-minusy-5fb7924c0a790b7b98066693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amelectric.ru/powersupply/uzis-c1-ecolight-otzyv-o-rabote.html" TargetMode="External"/><Relationship Id="rId6" Type="http://schemas.openxmlformats.org/officeDocument/2006/relationships/hyperlink" Target="https://samelectric.ru/okolovsyacheskoe/konkurs-statej-nachinaem-golosovanie.html" TargetMode="External"/><Relationship Id="rId11" Type="http://schemas.openxmlformats.org/officeDocument/2006/relationships/hyperlink" Target="https://samelectric.ru/powersupply/trehfaznyj-raspredelitelnyj-shhit-dlya-doma.html" TargetMode="External"/><Relationship Id="rId5" Type="http://schemas.openxmlformats.org/officeDocument/2006/relationships/hyperlink" Target="https://samelectric.ru/powersupply/trehfaznyj-raspredelitelnyj-shhit-dlya-doma.html" TargetMode="External"/><Relationship Id="rId15" Type="http://schemas.openxmlformats.org/officeDocument/2006/relationships/hyperlink" Target="https://zen.yandex.ru/media/samelectric/planiruem-elektroprovodku-dachnogo-domika-5fb2383cb3216339378193f2" TargetMode="External"/><Relationship Id="rId10" Type="http://schemas.openxmlformats.org/officeDocument/2006/relationships/hyperlink" Target="https://samelectric.ru/elektrika/planiruem-elektroprovodku-dachnogo-domika.html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samelectric.ru/elektrika/planiruem-elektroprovodku-dachnogo-domika.html" TargetMode="External"/><Relationship Id="rId9" Type="http://schemas.openxmlformats.org/officeDocument/2006/relationships/hyperlink" Target="https://samelectric.ru/promyshlennoe-2/preobrazovatel-chastoty-v-tokarnyj-stanok.html" TargetMode="External"/><Relationship Id="rId14" Type="http://schemas.openxmlformats.org/officeDocument/2006/relationships/hyperlink" Target="http://zen.yandex.ru/media/samelectric/preobrazovatel-chastoty-v-tokarnyi-stanok-5fb122bff2466e18103fa8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showGridLines="0" tabSelected="1" zoomScale="145" zoomScaleNormal="145" workbookViewId="0">
      <selection activeCell="J16" sqref="J16"/>
    </sheetView>
  </sheetViews>
  <sheetFormatPr defaultRowHeight="15" x14ac:dyDescent="0.25"/>
  <cols>
    <col min="2" max="2" width="13.140625" customWidth="1"/>
    <col min="3" max="7" width="13.85546875" customWidth="1"/>
  </cols>
  <sheetData>
    <row r="1" spans="1:9" x14ac:dyDescent="0.25">
      <c r="A1" s="42" t="s">
        <v>30</v>
      </c>
      <c r="B1" s="42"/>
      <c r="C1" s="42"/>
      <c r="D1" s="42"/>
      <c r="E1" s="42"/>
      <c r="F1" s="42"/>
      <c r="G1" s="42"/>
      <c r="H1" s="42"/>
    </row>
    <row r="2" spans="1:9" x14ac:dyDescent="0.25">
      <c r="A2" s="40"/>
    </row>
    <row r="3" spans="1:9" x14ac:dyDescent="0.25">
      <c r="B3" s="41" t="s">
        <v>16</v>
      </c>
      <c r="C3" s="41"/>
      <c r="D3" s="41"/>
      <c r="E3" s="41"/>
      <c r="F3" s="41"/>
      <c r="G3" s="41"/>
      <c r="H3" s="41"/>
    </row>
    <row r="4" spans="1:9" x14ac:dyDescent="0.25">
      <c r="B4" s="15"/>
      <c r="C4" s="44" t="s">
        <v>18</v>
      </c>
      <c r="D4" s="44"/>
      <c r="E4" s="44"/>
      <c r="F4" s="44"/>
      <c r="G4" s="44"/>
      <c r="H4" s="15"/>
    </row>
    <row r="5" spans="1:9" ht="15.75" thickBot="1" x14ac:dyDescent="0.3">
      <c r="C5" s="31"/>
    </row>
    <row r="6" spans="1:9" x14ac:dyDescent="0.25">
      <c r="B6" s="6"/>
      <c r="C6" s="18" t="s">
        <v>0</v>
      </c>
      <c r="D6" s="18" t="s">
        <v>1</v>
      </c>
      <c r="E6" s="18" t="s">
        <v>2</v>
      </c>
      <c r="F6" s="18" t="s">
        <v>7</v>
      </c>
      <c r="G6" s="18" t="s">
        <v>8</v>
      </c>
      <c r="H6" s="7" t="s">
        <v>4</v>
      </c>
    </row>
    <row r="7" spans="1:9" x14ac:dyDescent="0.25">
      <c r="B7" s="8" t="s">
        <v>3</v>
      </c>
      <c r="C7" s="1">
        <v>236</v>
      </c>
      <c r="D7" s="1">
        <v>31</v>
      </c>
      <c r="E7" s="1">
        <v>35</v>
      </c>
      <c r="F7" s="12">
        <v>27</v>
      </c>
      <c r="G7" s="12">
        <v>288</v>
      </c>
      <c r="H7" s="2">
        <f>SUM(C7:G7)</f>
        <v>617</v>
      </c>
      <c r="I7" s="16"/>
    </row>
    <row r="8" spans="1:9" x14ac:dyDescent="0.25">
      <c r="B8" s="8" t="s">
        <v>5</v>
      </c>
      <c r="C8" s="4">
        <f>C7/H7*100</f>
        <v>38.249594813614266</v>
      </c>
      <c r="D8" s="4">
        <f>D7/H7*100</f>
        <v>5.0243111831442464</v>
      </c>
      <c r="E8" s="4">
        <f>E7/H7*100</f>
        <v>5.6726094003241485</v>
      </c>
      <c r="F8" s="4">
        <f>F7/H7*100</f>
        <v>4.3760129659643443</v>
      </c>
      <c r="G8" s="4">
        <f>G7/H7*100</f>
        <v>46.677471636953001</v>
      </c>
      <c r="H8" s="13">
        <f>SUM(C8:G8)</f>
        <v>100</v>
      </c>
    </row>
    <row r="9" spans="1:9" ht="15.75" thickBot="1" x14ac:dyDescent="0.3">
      <c r="B9" s="9" t="s">
        <v>6</v>
      </c>
      <c r="C9" s="5">
        <f>C8*50</f>
        <v>1912.4797406807133</v>
      </c>
      <c r="D9" s="5">
        <f t="shared" ref="D9:G9" si="0">D8*50</f>
        <v>251.21555915721231</v>
      </c>
      <c r="E9" s="5">
        <f t="shared" si="0"/>
        <v>283.63047001620743</v>
      </c>
      <c r="F9" s="5">
        <f t="shared" si="0"/>
        <v>218.80064829821723</v>
      </c>
      <c r="G9" s="5">
        <f t="shared" si="0"/>
        <v>2333.8735818476503</v>
      </c>
      <c r="H9" s="14">
        <f>SUM(C9:G9)</f>
        <v>5000</v>
      </c>
    </row>
    <row r="11" spans="1:9" x14ac:dyDescent="0.25">
      <c r="B11" s="43" t="s">
        <v>17</v>
      </c>
      <c r="C11" s="43"/>
      <c r="D11" s="43"/>
      <c r="E11" s="43"/>
      <c r="F11" s="43"/>
      <c r="G11" s="43"/>
      <c r="H11" s="43"/>
    </row>
    <row r="13" spans="1:9" x14ac:dyDescent="0.25"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B14" s="3"/>
      <c r="C14" s="3"/>
      <c r="D14" s="3"/>
      <c r="E14" s="3"/>
      <c r="F14" s="10"/>
      <c r="G14" s="11"/>
      <c r="H14" s="3"/>
      <c r="I14" s="3"/>
    </row>
    <row r="20" spans="2:9" x14ac:dyDescent="0.25">
      <c r="B20" s="41" t="s">
        <v>19</v>
      </c>
      <c r="C20" s="41"/>
      <c r="D20" s="41"/>
      <c r="E20" s="41"/>
      <c r="F20" s="41"/>
      <c r="G20" s="41"/>
      <c r="H20" s="41"/>
    </row>
    <row r="21" spans="2:9" ht="15.75" thickBot="1" x14ac:dyDescent="0.3"/>
    <row r="22" spans="2:9" x14ac:dyDescent="0.25">
      <c r="B22" s="6"/>
      <c r="C22" s="18" t="s">
        <v>0</v>
      </c>
      <c r="D22" s="18" t="s">
        <v>1</v>
      </c>
      <c r="E22" s="18" t="s">
        <v>2</v>
      </c>
      <c r="F22" s="18" t="s">
        <v>7</v>
      </c>
      <c r="G22" s="18" t="s">
        <v>8</v>
      </c>
      <c r="H22" s="7" t="s">
        <v>4</v>
      </c>
    </row>
    <row r="23" spans="2:9" x14ac:dyDescent="0.25">
      <c r="B23" s="17" t="s">
        <v>3</v>
      </c>
      <c r="C23" s="22">
        <v>236</v>
      </c>
      <c r="D23" s="22">
        <v>31</v>
      </c>
      <c r="E23" s="22">
        <v>35</v>
      </c>
      <c r="F23" s="23">
        <v>27</v>
      </c>
      <c r="G23" s="23">
        <v>288</v>
      </c>
      <c r="H23" s="24">
        <f>SUM(C23:G23)</f>
        <v>617</v>
      </c>
      <c r="I23" s="16"/>
    </row>
    <row r="24" spans="2:9" x14ac:dyDescent="0.25">
      <c r="B24" s="17" t="s">
        <v>10</v>
      </c>
      <c r="C24" s="22">
        <v>65</v>
      </c>
      <c r="D24" s="22">
        <v>52</v>
      </c>
      <c r="E24" s="22">
        <v>37</v>
      </c>
      <c r="F24" s="23">
        <v>37</v>
      </c>
      <c r="G24" s="23">
        <v>34</v>
      </c>
      <c r="H24" s="24"/>
      <c r="I24" s="16"/>
    </row>
    <row r="25" spans="2:9" x14ac:dyDescent="0.25">
      <c r="B25" s="17" t="s">
        <v>9</v>
      </c>
      <c r="C25" s="25">
        <v>44</v>
      </c>
      <c r="D25" s="33">
        <v>8</v>
      </c>
      <c r="E25" s="25">
        <v>0</v>
      </c>
      <c r="F25" s="33">
        <v>1</v>
      </c>
      <c r="G25" s="25">
        <v>10</v>
      </c>
      <c r="H25" s="26">
        <f>SUM(C25:G25)</f>
        <v>63</v>
      </c>
    </row>
    <row r="26" spans="2:9" x14ac:dyDescent="0.25">
      <c r="B26" s="19" t="s">
        <v>12</v>
      </c>
      <c r="C26" s="27">
        <f>C25/C24</f>
        <v>0.67692307692307696</v>
      </c>
      <c r="D26" s="32">
        <f t="shared" ref="D26:G26" si="1">D25/D24</f>
        <v>0.15384615384615385</v>
      </c>
      <c r="E26" s="32">
        <f t="shared" si="1"/>
        <v>0</v>
      </c>
      <c r="F26" s="32">
        <f t="shared" si="1"/>
        <v>2.7027027027027029E-2</v>
      </c>
      <c r="G26" s="27">
        <f t="shared" si="1"/>
        <v>0.29411764705882354</v>
      </c>
      <c r="H26" s="28"/>
    </row>
    <row r="27" spans="2:9" x14ac:dyDescent="0.25">
      <c r="B27" s="19" t="s">
        <v>11</v>
      </c>
      <c r="C27" s="29">
        <v>747</v>
      </c>
      <c r="D27" s="29">
        <v>658</v>
      </c>
      <c r="E27" s="29">
        <v>420</v>
      </c>
      <c r="F27" s="29">
        <v>482</v>
      </c>
      <c r="G27" s="29">
        <v>557</v>
      </c>
      <c r="H27" s="28">
        <f>SUM(C27:G27)</f>
        <v>2864</v>
      </c>
    </row>
    <row r="28" spans="2:9" x14ac:dyDescent="0.25">
      <c r="B28" s="19" t="s">
        <v>13</v>
      </c>
      <c r="C28" s="32">
        <f>C27/C24</f>
        <v>11.492307692307692</v>
      </c>
      <c r="D28" s="32">
        <f t="shared" ref="D28:G28" si="2">D27/D24</f>
        <v>12.653846153846153</v>
      </c>
      <c r="E28" s="32">
        <f t="shared" si="2"/>
        <v>11.351351351351351</v>
      </c>
      <c r="F28" s="32">
        <f t="shared" si="2"/>
        <v>13.027027027027026</v>
      </c>
      <c r="G28" s="32">
        <f t="shared" si="2"/>
        <v>16.382352941176471</v>
      </c>
      <c r="H28" s="28"/>
    </row>
    <row r="29" spans="2:9" x14ac:dyDescent="0.25">
      <c r="B29" s="19" t="s">
        <v>14</v>
      </c>
      <c r="C29" s="34">
        <v>76</v>
      </c>
      <c r="D29" s="34">
        <v>13</v>
      </c>
      <c r="E29" s="34">
        <v>3</v>
      </c>
      <c r="F29" s="34">
        <v>6</v>
      </c>
      <c r="G29" s="34">
        <v>22</v>
      </c>
      <c r="H29" s="28">
        <f>SUM(C29:G29)</f>
        <v>120</v>
      </c>
    </row>
    <row r="30" spans="2:9" ht="15.75" thickBot="1" x14ac:dyDescent="0.3">
      <c r="B30" s="20" t="s">
        <v>15</v>
      </c>
      <c r="C30" s="21">
        <v>4.91</v>
      </c>
      <c r="D30" s="21">
        <v>4.08</v>
      </c>
      <c r="E30" s="21">
        <v>3.33</v>
      </c>
      <c r="F30" s="21">
        <v>3.83</v>
      </c>
      <c r="G30" s="21">
        <v>3.95</v>
      </c>
      <c r="H30" s="30"/>
    </row>
    <row r="32" spans="2:9" x14ac:dyDescent="0.25">
      <c r="B32" s="41" t="s">
        <v>20</v>
      </c>
      <c r="C32" s="41"/>
      <c r="D32" s="41"/>
      <c r="E32" s="41"/>
      <c r="F32" s="41"/>
      <c r="G32" s="41"/>
      <c r="H32" s="41"/>
    </row>
    <row r="33" spans="2:10" ht="15.75" thickBot="1" x14ac:dyDescent="0.3"/>
    <row r="34" spans="2:10" x14ac:dyDescent="0.25">
      <c r="B34" s="6"/>
      <c r="C34" s="6" t="s">
        <v>0</v>
      </c>
      <c r="D34" s="6" t="s">
        <v>1</v>
      </c>
      <c r="E34" s="6" t="s">
        <v>2</v>
      </c>
      <c r="F34" s="6" t="s">
        <v>7</v>
      </c>
      <c r="G34" s="6" t="s">
        <v>8</v>
      </c>
      <c r="H34" s="7" t="s">
        <v>4</v>
      </c>
    </row>
    <row r="35" spans="2:10" x14ac:dyDescent="0.25">
      <c r="B35" s="17" t="s">
        <v>22</v>
      </c>
      <c r="C35" s="22">
        <v>389</v>
      </c>
      <c r="D35" s="22">
        <v>29002</v>
      </c>
      <c r="E35" s="22">
        <v>578</v>
      </c>
      <c r="F35" s="23">
        <v>2844</v>
      </c>
      <c r="G35" s="23">
        <v>726</v>
      </c>
      <c r="H35" s="24">
        <f>SUM(C35:G35)</f>
        <v>33539</v>
      </c>
    </row>
    <row r="36" spans="2:10" x14ac:dyDescent="0.25">
      <c r="B36" s="17" t="s">
        <v>9</v>
      </c>
      <c r="C36" s="25">
        <v>12</v>
      </c>
      <c r="D36" s="33">
        <v>225</v>
      </c>
      <c r="E36" s="25">
        <v>5</v>
      </c>
      <c r="F36" s="33">
        <v>8</v>
      </c>
      <c r="G36" s="25">
        <v>20</v>
      </c>
      <c r="H36" s="26">
        <f>SUM(C36:G36)</f>
        <v>270</v>
      </c>
    </row>
    <row r="37" spans="2:10" ht="15.75" thickBot="1" x14ac:dyDescent="0.3">
      <c r="B37" s="20" t="s">
        <v>21</v>
      </c>
      <c r="C37" s="35">
        <v>11</v>
      </c>
      <c r="D37" s="35">
        <v>235</v>
      </c>
      <c r="E37" s="35">
        <v>16</v>
      </c>
      <c r="F37" s="35">
        <v>38</v>
      </c>
      <c r="G37" s="35">
        <v>17</v>
      </c>
      <c r="H37" s="30">
        <f>SUM(C37:G37)</f>
        <v>317</v>
      </c>
    </row>
    <row r="38" spans="2:10" x14ac:dyDescent="0.25">
      <c r="C38" s="37"/>
      <c r="D38" s="37"/>
      <c r="E38" s="37"/>
      <c r="F38" s="37"/>
      <c r="G38" s="37"/>
      <c r="H38" s="37"/>
    </row>
    <row r="39" spans="2:10" x14ac:dyDescent="0.25">
      <c r="B39" s="38" t="s">
        <v>28</v>
      </c>
    </row>
    <row r="40" spans="2:10" s="36" customFormat="1" ht="15.75" customHeight="1" x14ac:dyDescent="0.25">
      <c r="B40" s="45" t="s">
        <v>23</v>
      </c>
      <c r="C40" s="45"/>
      <c r="D40" s="45"/>
      <c r="E40" s="45"/>
      <c r="F40" s="45"/>
      <c r="G40" s="45"/>
      <c r="H40" s="45"/>
      <c r="J40" s="39"/>
    </row>
    <row r="41" spans="2:10" s="36" customFormat="1" ht="15.75" customHeight="1" x14ac:dyDescent="0.25">
      <c r="B41" s="45" t="s">
        <v>24</v>
      </c>
      <c r="C41" s="45"/>
      <c r="D41" s="45"/>
      <c r="E41" s="45"/>
      <c r="F41" s="45"/>
      <c r="G41" s="45"/>
      <c r="H41" s="45"/>
    </row>
    <row r="42" spans="2:10" s="36" customFormat="1" ht="15.75" customHeight="1" x14ac:dyDescent="0.25">
      <c r="B42" s="45" t="s">
        <v>25</v>
      </c>
      <c r="C42" s="45"/>
      <c r="D42" s="45"/>
      <c r="E42" s="45"/>
      <c r="F42" s="45"/>
      <c r="G42" s="45"/>
      <c r="H42" s="45"/>
    </row>
    <row r="43" spans="2:10" s="36" customFormat="1" ht="15.75" customHeight="1" x14ac:dyDescent="0.25">
      <c r="B43" s="45" t="s">
        <v>26</v>
      </c>
      <c r="C43" s="45"/>
      <c r="D43" s="45"/>
      <c r="E43" s="45"/>
      <c r="F43" s="45"/>
      <c r="G43" s="45"/>
      <c r="H43" s="45"/>
    </row>
    <row r="44" spans="2:10" s="36" customFormat="1" ht="15.75" customHeight="1" x14ac:dyDescent="0.25">
      <c r="B44" s="45" t="s">
        <v>27</v>
      </c>
      <c r="C44" s="45"/>
      <c r="D44" s="45"/>
      <c r="E44" s="45"/>
      <c r="F44" s="45"/>
      <c r="G44" s="45"/>
      <c r="H44" s="45"/>
    </row>
    <row r="46" spans="2:10" x14ac:dyDescent="0.25">
      <c r="B46" t="s">
        <v>29</v>
      </c>
    </row>
  </sheetData>
  <mergeCells count="12">
    <mergeCell ref="B43:H43"/>
    <mergeCell ref="B44:H44"/>
    <mergeCell ref="B20:H20"/>
    <mergeCell ref="B32:H32"/>
    <mergeCell ref="B40:H40"/>
    <mergeCell ref="B41:H41"/>
    <mergeCell ref="B42:H42"/>
    <mergeCell ref="B3:H3"/>
    <mergeCell ref="B13:I13"/>
    <mergeCell ref="B11:H11"/>
    <mergeCell ref="C4:G4"/>
    <mergeCell ref="A1:H1"/>
  </mergeCells>
  <hyperlinks>
    <hyperlink ref="C6" r:id="rId1"/>
    <hyperlink ref="D6" r:id="rId2"/>
    <hyperlink ref="E6" r:id="rId3"/>
    <hyperlink ref="F6" r:id="rId4"/>
    <hyperlink ref="G6" r:id="rId5"/>
    <hyperlink ref="C4:G4" r:id="rId6" display="ИСТОЧНИК ДАННЫХ"/>
    <hyperlink ref="C22" r:id="rId7"/>
    <hyperlink ref="D22" r:id="rId8"/>
    <hyperlink ref="E22" r:id="rId9"/>
    <hyperlink ref="F22" r:id="rId10"/>
    <hyperlink ref="G22" r:id="rId11"/>
    <hyperlink ref="B40" r:id="rId12" tooltip="УЗИС Ecolight обзор и обсуждение" display="https://zen.yandex.ru/media/samelectric/zascita-ot-iskreniia-nado-li-pokupat-5f8ca0b25282a97827699fe0"/>
    <hyperlink ref="B41" r:id="rId13" tooltip="Электрощитки и разводка проводки в частном двухэтажном доме" display="https://zen.yandex.ru/media/samelectric/elektrika-v-chastnom-dome-chto-ne-tak-5f9e6f0349505f6811fa5b2f"/>
    <hyperlink ref="B42" r:id="rId14" tooltip="Установка преобразователя частоты в токарном станке" display="http://zen.yandex.ru/media/samelectric/preobrazovatel-chastoty-v-tokarnyi-stanok-5fb122bff2466e18103fa8db"/>
    <hyperlink ref="B43" r:id="rId15" tooltip="Электропроводка в дачном домике - строим планы" display="https://zen.yandex.ru/media/samelectric/planiruem-elektroprovodku-dachnogo-domika-5fb2383cb3216339378193f2"/>
    <hyperlink ref="B44" r:id="rId16" tooltip="Трехфазный электро щиток для дома" display="https://zen.yandex.ru/media/samelectric/domashnii-grsc-pliusy-i-minusy-5fb7924c0a790b7b98066693"/>
    <hyperlink ref="A1" r:id="rId17" display="https://samelectric.ru/okolovsyacheskoe/konkurs-statej-2020-podvodim-itogi.html"/>
  </hyperlinks>
  <pageMargins left="0.7" right="0.7" top="0.75" bottom="0.75" header="0.3" footer="0.3"/>
  <pageSetup paperSize="9" orientation="portrait" r:id="rId18"/>
  <drawing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2020-12-24T09:07:25Z</dcterms:modified>
</cp:coreProperties>
</file>