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3725" windowHeight="11640" tabRatio="20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25" i="1" l="1"/>
  <c r="I25" i="1" s="1"/>
  <c r="J25" i="1" s="1"/>
  <c r="H26" i="1"/>
  <c r="I26" i="1" s="1"/>
  <c r="J26" i="1" s="1"/>
  <c r="H27" i="1"/>
  <c r="I27" i="1" s="1"/>
  <c r="J27" i="1" s="1"/>
  <c r="H28" i="1"/>
  <c r="I28" i="1" s="1"/>
  <c r="J28" i="1" s="1"/>
  <c r="I23" i="1"/>
  <c r="J23" i="1" s="1"/>
  <c r="I24" i="1"/>
  <c r="J24" i="1" s="1"/>
  <c r="I22" i="1"/>
  <c r="J22" i="1" s="1"/>
  <c r="I21" i="1"/>
  <c r="J21" i="1" s="1"/>
  <c r="H66" i="1"/>
  <c r="J66" i="1" s="1"/>
  <c r="H65" i="1"/>
  <c r="I65" i="1" s="1"/>
  <c r="H64" i="1"/>
  <c r="I64" i="1" s="1"/>
  <c r="H63" i="1"/>
  <c r="I63" i="1" s="1"/>
  <c r="H62" i="1"/>
  <c r="J62" i="1" s="1"/>
  <c r="H32" i="1"/>
  <c r="I32" i="1" s="1"/>
  <c r="J32" i="1" s="1"/>
  <c r="H31" i="1"/>
  <c r="I31" i="1" s="1"/>
  <c r="J31" i="1" s="1"/>
  <c r="H30" i="1"/>
  <c r="I30" i="1" s="1"/>
  <c r="J30" i="1" s="1"/>
  <c r="H29" i="1"/>
  <c r="I29" i="1" s="1"/>
  <c r="J29" i="1" s="1"/>
  <c r="H20" i="1"/>
  <c r="I20" i="1" s="1"/>
  <c r="J20" i="1" s="1"/>
  <c r="H19" i="1"/>
  <c r="I19" i="1" s="1"/>
  <c r="J19" i="1" s="1"/>
  <c r="H18" i="1"/>
  <c r="I18" i="1" s="1"/>
  <c r="J18" i="1" s="1"/>
  <c r="H17" i="1"/>
  <c r="I17" i="1" s="1"/>
  <c r="J17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J64" i="1" l="1"/>
  <c r="J65" i="1"/>
  <c r="I62" i="1"/>
  <c r="J63" i="1"/>
  <c r="I66" i="1"/>
</calcChain>
</file>

<file path=xl/sharedStrings.xml><?xml version="1.0" encoding="utf-8"?>
<sst xmlns="http://schemas.openxmlformats.org/spreadsheetml/2006/main" count="71" uniqueCount="29">
  <si>
    <t>Наименование</t>
  </si>
  <si>
    <r>
      <t>ρ (Ом*мм</t>
    </r>
    <r>
      <rPr>
        <vertAlign val="superscript"/>
        <sz val="11"/>
        <color theme="1"/>
        <rFont val="Calibri"/>
        <charset val="134"/>
      </rPr>
      <t>2</t>
    </r>
    <r>
      <rPr>
        <sz val="11"/>
        <color theme="1"/>
        <rFont val="Calibri"/>
        <charset val="134"/>
      </rPr>
      <t>)/м</t>
    </r>
  </si>
  <si>
    <t xml:space="preserve">α </t>
  </si>
  <si>
    <r>
      <t>t (</t>
    </r>
    <r>
      <rPr>
        <sz val="11"/>
        <color theme="1"/>
        <rFont val="SimSun"/>
        <charset val="134"/>
      </rPr>
      <t>℃</t>
    </r>
    <r>
      <rPr>
        <sz val="11"/>
        <color theme="1"/>
        <rFont val="Calibri"/>
        <charset val="134"/>
        <scheme val="minor"/>
      </rPr>
      <t>)</t>
    </r>
  </si>
  <si>
    <t>l(м)</t>
  </si>
  <si>
    <r>
      <t>S (мм</t>
    </r>
    <r>
      <rPr>
        <vertAlign val="superscript"/>
        <sz val="11"/>
        <color theme="1"/>
        <rFont val="Calibri"/>
        <charset val="134"/>
      </rPr>
      <t>2</t>
    </r>
    <r>
      <rPr>
        <sz val="11"/>
        <color theme="1"/>
        <rFont val="Calibri"/>
        <charset val="134"/>
      </rPr>
      <t>)</t>
    </r>
  </si>
  <si>
    <t>R20 (Ом)</t>
  </si>
  <si>
    <t>R (Ом)</t>
  </si>
  <si>
    <t>Серебро</t>
  </si>
  <si>
    <t>Медь</t>
  </si>
  <si>
    <t>Вольфрам</t>
  </si>
  <si>
    <t>Никелин</t>
  </si>
  <si>
    <t>Константан</t>
  </si>
  <si>
    <t>Нихром</t>
  </si>
  <si>
    <t>Манганин</t>
  </si>
  <si>
    <t>Сталь</t>
  </si>
  <si>
    <t>* данные взяты из таблицы 7 учебника Основы электротехники, Кузнецов</t>
  </si>
  <si>
    <t>t (℃)</t>
  </si>
  <si>
    <t>Увеличение сопротивления R20 к R в %</t>
  </si>
  <si>
    <t>Сила тока (А)</t>
  </si>
  <si>
    <t>IQ FLOOR CABLE — 42,5</t>
  </si>
  <si>
    <t>% изменения</t>
  </si>
  <si>
    <t>Изменение сопротивления нихромового проводника от температуры</t>
  </si>
  <si>
    <t>ρ = 1,1 (Ом*мм2)/м, α = 0,00016, l = 20 м, S = 0,88 мм2, R20 = 25 Ом</t>
  </si>
  <si>
    <t>Изменение сопротивления медного проводника от температуры</t>
  </si>
  <si>
    <t>ρ = 0,0175 (Ом*мм2)/м, α = 0,004, l = 20 м, S = 0,88 мм2, R20 = 0,4 Ом</t>
  </si>
  <si>
    <t>Резистивный теплый пол</t>
  </si>
  <si>
    <t>Расчеты для статьи на Дзене СамЭлектрик.ру</t>
  </si>
  <si>
    <t>Ссылка на статью.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</si>
</sst>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\ ##0.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</font>
    <font>
      <u/>
      <sz val="11"/>
      <color rgb="FF0000FF"/>
      <name val="Calibri"/>
      <scheme val="minor"/>
    </font>
    <font>
      <vertAlign val="superscript"/>
      <sz val="11"/>
      <color theme="1"/>
      <name val="Calibri"/>
      <charset val="134"/>
    </font>
    <font>
      <sz val="11"/>
      <color theme="1"/>
      <name val="SimSun"/>
      <charset val="13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1"/>
      <color rgb="FF0000F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168" fontId="0" fillId="2" borderId="1" xfId="0" applyNumberFormat="1" applyFill="1" applyBorder="1">
      <alignment vertical="center"/>
    </xf>
    <xf numFmtId="168" fontId="0" fillId="0" borderId="1" xfId="0" applyNumberFormat="1" applyBorder="1">
      <alignment vertical="center"/>
    </xf>
    <xf numFmtId="168" fontId="0" fillId="0" borderId="0" xfId="0" applyNumberFormat="1">
      <alignment vertical="center"/>
    </xf>
    <xf numFmtId="0" fontId="2" fillId="3" borderId="1" xfId="0" applyFont="1" applyFill="1" applyBorder="1" applyAlignment="1">
      <alignment vertical="top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2" fontId="0" fillId="0" borderId="1" xfId="0" applyNumberForma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0" borderId="0" xfId="1" applyFo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zen.ru/media/samelectric/chemu-raven-puskovoi-tok-teplogo-pola-i-mednoi-provodki-641c6a85369a1932fd77eb3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6"/>
  <sheetViews>
    <sheetView showGridLines="0" tabSelected="1" zoomScale="130" zoomScaleNormal="130" workbookViewId="0">
      <selection activeCell="B1" sqref="B1"/>
    </sheetView>
  </sheetViews>
  <sheetFormatPr defaultColWidth="9.140625" defaultRowHeight="15"/>
  <cols>
    <col min="2" max="2" width="16.28515625" customWidth="1"/>
    <col min="3" max="3" width="13.28515625" customWidth="1"/>
    <col min="4" max="4" width="11.5703125" customWidth="1"/>
    <col min="5" max="5" width="12.5703125" customWidth="1"/>
    <col min="6" max="8" width="8.140625" customWidth="1"/>
    <col min="9" max="9" width="13" customWidth="1"/>
    <col min="10" max="10" width="12.85546875"/>
  </cols>
  <sheetData>
    <row r="1" spans="2:10" ht="15" customHeight="1">
      <c r="B1" s="19" t="s">
        <v>27</v>
      </c>
    </row>
    <row r="2" spans="2:10" ht="15" customHeight="1">
      <c r="B2" s="29" t="s">
        <v>28</v>
      </c>
    </row>
    <row r="3" spans="2:10">
      <c r="G3" s="2"/>
      <c r="H3" s="2"/>
    </row>
    <row r="4" spans="2:10" ht="38.1" customHeight="1">
      <c r="B4" s="17" t="s">
        <v>0</v>
      </c>
      <c r="C4" s="4" t="s">
        <v>1</v>
      </c>
      <c r="D4" s="5" t="s">
        <v>2</v>
      </c>
      <c r="E4" s="6" t="s">
        <v>3</v>
      </c>
      <c r="F4" s="6" t="s">
        <v>4</v>
      </c>
      <c r="G4" s="4" t="s">
        <v>5</v>
      </c>
      <c r="H4" s="7" t="s">
        <v>6</v>
      </c>
      <c r="I4" s="7" t="s">
        <v>7</v>
      </c>
    </row>
    <row r="5" spans="2:10">
      <c r="B5" s="17" t="s">
        <v>8</v>
      </c>
      <c r="C5" s="5">
        <v>1.6E-2</v>
      </c>
      <c r="D5" s="5">
        <v>3.5000000000000001E-3</v>
      </c>
      <c r="E5" s="8">
        <v>80</v>
      </c>
      <c r="F5" s="8">
        <v>200</v>
      </c>
      <c r="G5" s="8">
        <v>16</v>
      </c>
      <c r="H5" s="7">
        <f>(C5*F5)/G5</f>
        <v>0.2</v>
      </c>
      <c r="I5" s="7">
        <f>H5*(1+D5*(E5-20))</f>
        <v>0.24199999999999999</v>
      </c>
    </row>
    <row r="6" spans="2:10">
      <c r="B6" s="17" t="s">
        <v>9</v>
      </c>
      <c r="C6" s="5">
        <v>1.7500000000000002E-2</v>
      </c>
      <c r="D6" s="5">
        <v>4.0000000000000001E-3</v>
      </c>
      <c r="E6" s="8">
        <v>80</v>
      </c>
      <c r="F6" s="8">
        <v>200</v>
      </c>
      <c r="G6" s="8">
        <v>16</v>
      </c>
      <c r="H6" s="7">
        <f>(C6*F6)/G6</f>
        <v>0.21875000000000003</v>
      </c>
      <c r="I6" s="7">
        <f>H6*(1+D6*(E6-20))</f>
        <v>0.27125000000000005</v>
      </c>
    </row>
    <row r="7" spans="2:10">
      <c r="B7" s="17" t="s">
        <v>10</v>
      </c>
      <c r="C7" s="5">
        <v>0.05</v>
      </c>
      <c r="D7" s="5">
        <v>4.4999999999999997E-3</v>
      </c>
      <c r="E7" s="8">
        <v>80</v>
      </c>
      <c r="F7" s="8">
        <v>200</v>
      </c>
      <c r="G7" s="8">
        <v>16</v>
      </c>
      <c r="H7" s="7">
        <f>(C7*F7)/G7</f>
        <v>0.625</v>
      </c>
      <c r="I7" s="7">
        <f>H7*(1+D7*(E7-20))</f>
        <v>0.79374999999999996</v>
      </c>
    </row>
    <row r="8" spans="2:10" s="1" customFormat="1">
      <c r="B8" s="17" t="s">
        <v>11</v>
      </c>
      <c r="C8" s="5">
        <v>0.42</v>
      </c>
      <c r="D8" s="5">
        <v>2.9999999999999997E-4</v>
      </c>
      <c r="E8" s="8">
        <v>80</v>
      </c>
      <c r="F8" s="8">
        <v>200</v>
      </c>
      <c r="G8" s="8">
        <v>16</v>
      </c>
      <c r="H8" s="7">
        <f>(C8*F8)/G8</f>
        <v>5.25</v>
      </c>
      <c r="I8" s="7">
        <f>H8*(1+D8*(E8-20))</f>
        <v>5.3445</v>
      </c>
    </row>
    <row r="9" spans="2:10">
      <c r="B9" s="17" t="s">
        <v>12</v>
      </c>
      <c r="C9" s="5">
        <v>0.5</v>
      </c>
      <c r="D9" s="5">
        <v>5.0000000000000004E-6</v>
      </c>
      <c r="E9" s="8">
        <v>80</v>
      </c>
      <c r="F9" s="8">
        <v>200</v>
      </c>
      <c r="G9" s="8">
        <v>16</v>
      </c>
      <c r="H9" s="7">
        <f>(C9*F9)/G9</f>
        <v>6.25</v>
      </c>
      <c r="I9" s="7">
        <f>H9*(1+D9*(E9-20))</f>
        <v>6.2518750000000001</v>
      </c>
    </row>
    <row r="10" spans="2:10">
      <c r="B10" s="17" t="s">
        <v>13</v>
      </c>
      <c r="C10" s="5">
        <v>1.05</v>
      </c>
      <c r="D10" s="5">
        <v>1.6000000000000001E-4</v>
      </c>
      <c r="E10" s="8">
        <v>80</v>
      </c>
      <c r="F10" s="8">
        <v>200</v>
      </c>
      <c r="G10" s="8">
        <v>16</v>
      </c>
      <c r="H10" s="7">
        <f>(C10*F10)/G10</f>
        <v>13.125</v>
      </c>
      <c r="I10" s="7">
        <f>H10*(1+D10*(E10-20))</f>
        <v>13.251000000000001</v>
      </c>
    </row>
    <row r="11" spans="2:10">
      <c r="B11" s="17" t="s">
        <v>14</v>
      </c>
      <c r="C11" s="5">
        <v>0.43</v>
      </c>
      <c r="D11" s="5">
        <v>5.0000000000000002E-5</v>
      </c>
      <c r="E11" s="8">
        <v>80</v>
      </c>
      <c r="F11" s="8">
        <v>200</v>
      </c>
      <c r="G11" s="8">
        <v>16</v>
      </c>
      <c r="H11" s="7">
        <f>(C11*F11)/G11</f>
        <v>5.375</v>
      </c>
      <c r="I11" s="7">
        <f>H11*(1+D11*(E11-20))</f>
        <v>5.3911249999999997</v>
      </c>
    </row>
    <row r="12" spans="2:10">
      <c r="B12" s="17" t="s">
        <v>15</v>
      </c>
      <c r="C12" s="5">
        <v>0.13</v>
      </c>
      <c r="D12" s="5">
        <v>6.6E-3</v>
      </c>
      <c r="E12" s="8">
        <v>80</v>
      </c>
      <c r="F12" s="8">
        <v>200</v>
      </c>
      <c r="G12" s="8">
        <v>16</v>
      </c>
      <c r="H12" s="7">
        <f>(C12*F12)/G12</f>
        <v>1.625</v>
      </c>
      <c r="I12" s="7">
        <f>H12*(1+D12*(E12-20))</f>
        <v>2.2685</v>
      </c>
    </row>
    <row r="14" spans="2:10">
      <c r="B14" t="s">
        <v>16</v>
      </c>
    </row>
    <row r="16" spans="2:10" ht="32.25">
      <c r="B16" s="9" t="s">
        <v>0</v>
      </c>
      <c r="C16" s="10" t="s">
        <v>1</v>
      </c>
      <c r="D16" s="11" t="s">
        <v>2</v>
      </c>
      <c r="E16" s="12" t="s">
        <v>3</v>
      </c>
      <c r="F16" s="12" t="s">
        <v>4</v>
      </c>
      <c r="G16" s="10" t="s">
        <v>5</v>
      </c>
      <c r="H16" s="13" t="s">
        <v>6</v>
      </c>
      <c r="I16" s="13" t="s">
        <v>7</v>
      </c>
      <c r="J16" t="s">
        <v>21</v>
      </c>
    </row>
    <row r="17" spans="2:10">
      <c r="B17" s="3" t="s">
        <v>13</v>
      </c>
      <c r="C17" s="5">
        <v>1.1000000000000001</v>
      </c>
      <c r="D17" s="5">
        <v>1.6000000000000001E-4</v>
      </c>
      <c r="E17" s="8">
        <v>20</v>
      </c>
      <c r="F17" s="8">
        <v>20</v>
      </c>
      <c r="G17" s="8">
        <v>0.88</v>
      </c>
      <c r="H17" s="7">
        <f t="shared" ref="H17:H32" si="0">(C17*F17)/G17</f>
        <v>25</v>
      </c>
      <c r="I17" s="7">
        <f t="shared" ref="I17:I32" si="1">H17*(1+D17*(E17-20))</f>
        <v>25</v>
      </c>
      <c r="J17">
        <f>(I17-H17)/H17*100</f>
        <v>0</v>
      </c>
    </row>
    <row r="18" spans="2:10">
      <c r="B18" s="3" t="s">
        <v>13</v>
      </c>
      <c r="C18" s="5">
        <v>1.1000000000000001</v>
      </c>
      <c r="D18" s="5">
        <v>1.6000000000000001E-4</v>
      </c>
      <c r="E18" s="8">
        <v>40</v>
      </c>
      <c r="F18" s="8">
        <v>20</v>
      </c>
      <c r="G18" s="8">
        <v>0.88</v>
      </c>
      <c r="H18" s="7">
        <f t="shared" si="0"/>
        <v>25</v>
      </c>
      <c r="I18" s="7">
        <f t="shared" si="1"/>
        <v>25.080000000000002</v>
      </c>
      <c r="J18">
        <f>(I18-H18)/H18*100</f>
        <v>0.32000000000000739</v>
      </c>
    </row>
    <row r="19" spans="2:10">
      <c r="B19" s="3" t="s">
        <v>13</v>
      </c>
      <c r="C19" s="5">
        <v>1.1000000000000001</v>
      </c>
      <c r="D19" s="5">
        <v>1.6000000000000001E-4</v>
      </c>
      <c r="E19" s="8">
        <v>80</v>
      </c>
      <c r="F19" s="8">
        <v>20</v>
      </c>
      <c r="G19" s="8">
        <v>0.88</v>
      </c>
      <c r="H19" s="7">
        <f t="shared" si="0"/>
        <v>25</v>
      </c>
      <c r="I19" s="7">
        <f t="shared" si="1"/>
        <v>25.240000000000002</v>
      </c>
      <c r="J19">
        <f t="shared" ref="J19:J24" si="2">(I19-H19)/H19*100</f>
        <v>0.96000000000000785</v>
      </c>
    </row>
    <row r="20" spans="2:10">
      <c r="B20" s="3" t="s">
        <v>13</v>
      </c>
      <c r="C20" s="5">
        <v>1.1000000000000001</v>
      </c>
      <c r="D20" s="5">
        <v>1.6000000000000001E-4</v>
      </c>
      <c r="E20" s="8">
        <v>160</v>
      </c>
      <c r="F20" s="8">
        <v>20</v>
      </c>
      <c r="G20" s="8">
        <v>0.88</v>
      </c>
      <c r="H20" s="7">
        <f t="shared" si="0"/>
        <v>25</v>
      </c>
      <c r="I20" s="7">
        <f t="shared" si="1"/>
        <v>25.56</v>
      </c>
      <c r="J20">
        <f t="shared" si="2"/>
        <v>2.2399999999999949</v>
      </c>
    </row>
    <row r="21" spans="2:10">
      <c r="B21" s="3" t="s">
        <v>13</v>
      </c>
      <c r="C21" s="5">
        <v>1.1000000000000001</v>
      </c>
      <c r="D21" s="5">
        <v>1.6000000000000001E-4</v>
      </c>
      <c r="E21" s="8">
        <v>360</v>
      </c>
      <c r="F21" s="8">
        <v>20</v>
      </c>
      <c r="G21" s="8">
        <v>0.88</v>
      </c>
      <c r="H21" s="7">
        <v>25</v>
      </c>
      <c r="I21" s="7">
        <f t="shared" si="1"/>
        <v>26.36</v>
      </c>
      <c r="J21">
        <f t="shared" si="2"/>
        <v>5.4399999999999977</v>
      </c>
    </row>
    <row r="22" spans="2:10">
      <c r="B22" s="3" t="s">
        <v>13</v>
      </c>
      <c r="C22" s="5">
        <v>1.1000000000000001</v>
      </c>
      <c r="D22" s="5">
        <v>1.6000000000000001E-4</v>
      </c>
      <c r="E22" s="8">
        <v>720</v>
      </c>
      <c r="F22" s="8">
        <v>20</v>
      </c>
      <c r="G22" s="8">
        <v>0.88</v>
      </c>
      <c r="H22" s="7">
        <v>25</v>
      </c>
      <c r="I22" s="7">
        <f t="shared" si="1"/>
        <v>27.800000000000004</v>
      </c>
      <c r="J22">
        <f t="shared" si="2"/>
        <v>11.200000000000017</v>
      </c>
    </row>
    <row r="23" spans="2:10">
      <c r="B23" s="3" t="s">
        <v>13</v>
      </c>
      <c r="C23" s="5">
        <v>1.1000000000000001</v>
      </c>
      <c r="D23" s="5">
        <v>1.6000000000000001E-4</v>
      </c>
      <c r="E23" s="8">
        <v>1440</v>
      </c>
      <c r="F23" s="8">
        <v>20</v>
      </c>
      <c r="G23" s="8">
        <v>0.88</v>
      </c>
      <c r="H23" s="7">
        <v>25</v>
      </c>
      <c r="I23" s="7">
        <f t="shared" si="1"/>
        <v>30.680000000000003</v>
      </c>
      <c r="J23">
        <f t="shared" si="2"/>
        <v>22.720000000000013</v>
      </c>
    </row>
    <row r="24" spans="2:10">
      <c r="B24" s="3" t="s">
        <v>13</v>
      </c>
      <c r="C24" s="5">
        <v>1.1000000000000001</v>
      </c>
      <c r="D24" s="5">
        <v>1.6000000000000001E-4</v>
      </c>
      <c r="E24" s="8">
        <v>2880</v>
      </c>
      <c r="F24" s="8">
        <v>20</v>
      </c>
      <c r="G24" s="8">
        <v>0.88</v>
      </c>
      <c r="H24" s="7">
        <v>25</v>
      </c>
      <c r="I24" s="7">
        <f t="shared" si="1"/>
        <v>36.44</v>
      </c>
      <c r="J24">
        <f t="shared" si="2"/>
        <v>45.759999999999991</v>
      </c>
    </row>
    <row r="25" spans="2:10">
      <c r="B25" s="3" t="s">
        <v>9</v>
      </c>
      <c r="C25" s="5">
        <v>1.7500000000000002E-2</v>
      </c>
      <c r="D25" s="5">
        <v>4.0000000000000001E-3</v>
      </c>
      <c r="E25" s="8">
        <v>20</v>
      </c>
      <c r="F25" s="8">
        <v>20</v>
      </c>
      <c r="G25" s="8">
        <v>0.88</v>
      </c>
      <c r="H25" s="14">
        <f t="shared" ref="H25:H28" si="3">(C25*F25)/G25</f>
        <v>0.39772727272727276</v>
      </c>
      <c r="I25" s="14">
        <f t="shared" si="1"/>
        <v>0.39772727272727276</v>
      </c>
      <c r="J25">
        <f>(I25-H25)/H25*100</f>
        <v>0</v>
      </c>
    </row>
    <row r="26" spans="2:10">
      <c r="B26" s="3" t="s">
        <v>9</v>
      </c>
      <c r="C26" s="5">
        <v>1.7500000000000002E-2</v>
      </c>
      <c r="D26" s="5">
        <v>4.0000000000000001E-3</v>
      </c>
      <c r="E26" s="8">
        <v>40</v>
      </c>
      <c r="F26" s="8">
        <v>20</v>
      </c>
      <c r="G26" s="8">
        <v>0.88</v>
      </c>
      <c r="H26" s="14">
        <f t="shared" si="3"/>
        <v>0.39772727272727276</v>
      </c>
      <c r="I26" s="14">
        <f t="shared" si="1"/>
        <v>0.42954545454545462</v>
      </c>
      <c r="J26">
        <f>(I26-H26)/H26*100</f>
        <v>8.0000000000000089</v>
      </c>
    </row>
    <row r="27" spans="2:10">
      <c r="B27" s="3" t="s">
        <v>9</v>
      </c>
      <c r="C27" s="5">
        <v>1.7500000000000002E-2</v>
      </c>
      <c r="D27" s="5">
        <v>4.0000000000000001E-3</v>
      </c>
      <c r="E27" s="8">
        <v>80</v>
      </c>
      <c r="F27" s="8">
        <v>20</v>
      </c>
      <c r="G27" s="8">
        <v>0.88</v>
      </c>
      <c r="H27" s="14">
        <f t="shared" si="3"/>
        <v>0.39772727272727276</v>
      </c>
      <c r="I27" s="14">
        <f t="shared" si="1"/>
        <v>0.49318181818181822</v>
      </c>
      <c r="J27">
        <f t="shared" ref="J27:J32" si="4">(I27-H27)/H27*100</f>
        <v>24</v>
      </c>
    </row>
    <row r="28" spans="2:10">
      <c r="B28" s="3" t="s">
        <v>9</v>
      </c>
      <c r="C28" s="5">
        <v>1.7500000000000002E-2</v>
      </c>
      <c r="D28" s="5">
        <v>4.0000000000000001E-3</v>
      </c>
      <c r="E28" s="8">
        <v>160</v>
      </c>
      <c r="F28" s="8">
        <v>20</v>
      </c>
      <c r="G28" s="8">
        <v>0.88</v>
      </c>
      <c r="H28" s="14">
        <f t="shared" si="3"/>
        <v>0.39772727272727276</v>
      </c>
      <c r="I28" s="14">
        <f t="shared" si="1"/>
        <v>0.62045454545454548</v>
      </c>
      <c r="J28">
        <f t="shared" si="4"/>
        <v>55.999999999999993</v>
      </c>
    </row>
    <row r="29" spans="2:10">
      <c r="B29" s="3" t="s">
        <v>9</v>
      </c>
      <c r="C29" s="5">
        <v>1.7500000000000002E-2</v>
      </c>
      <c r="D29" s="5">
        <v>4.0000000000000001E-3</v>
      </c>
      <c r="E29" s="8">
        <v>360</v>
      </c>
      <c r="F29" s="8">
        <v>20</v>
      </c>
      <c r="G29" s="8">
        <v>0.88</v>
      </c>
      <c r="H29" s="14">
        <f t="shared" si="0"/>
        <v>0.39772727272727276</v>
      </c>
      <c r="I29" s="14">
        <f t="shared" si="1"/>
        <v>0.93863636363636382</v>
      </c>
      <c r="J29">
        <f t="shared" si="4"/>
        <v>136</v>
      </c>
    </row>
    <row r="30" spans="2:10">
      <c r="B30" s="3" t="s">
        <v>9</v>
      </c>
      <c r="C30" s="5">
        <v>1.7500000000000002E-2</v>
      </c>
      <c r="D30" s="5">
        <v>4.0000000000000001E-3</v>
      </c>
      <c r="E30" s="8">
        <v>720</v>
      </c>
      <c r="F30" s="8">
        <v>20</v>
      </c>
      <c r="G30" s="8">
        <v>0.88</v>
      </c>
      <c r="H30" s="14">
        <f t="shared" si="0"/>
        <v>0.39772727272727276</v>
      </c>
      <c r="I30" s="14">
        <f t="shared" si="1"/>
        <v>1.5113636363636367</v>
      </c>
      <c r="J30">
        <f t="shared" si="4"/>
        <v>280.00000000000006</v>
      </c>
    </row>
    <row r="31" spans="2:10">
      <c r="B31" s="3" t="s">
        <v>9</v>
      </c>
      <c r="C31" s="5">
        <v>1.7500000000000002E-2</v>
      </c>
      <c r="D31" s="5">
        <v>4.0000000000000001E-3</v>
      </c>
      <c r="E31" s="8">
        <v>1440</v>
      </c>
      <c r="F31" s="8">
        <v>20</v>
      </c>
      <c r="G31" s="8">
        <v>0.88</v>
      </c>
      <c r="H31" s="14">
        <f t="shared" si="0"/>
        <v>0.39772727272727276</v>
      </c>
      <c r="I31" s="14">
        <f t="shared" si="1"/>
        <v>2.6568181818181817</v>
      </c>
      <c r="J31">
        <f t="shared" si="4"/>
        <v>567.99999999999989</v>
      </c>
    </row>
    <row r="32" spans="2:10">
      <c r="B32" s="3" t="s">
        <v>9</v>
      </c>
      <c r="C32" s="5">
        <v>1.7500000000000002E-2</v>
      </c>
      <c r="D32" s="5">
        <v>4.0000000000000001E-3</v>
      </c>
      <c r="E32" s="8">
        <v>2880</v>
      </c>
      <c r="F32" s="8">
        <v>20</v>
      </c>
      <c r="G32" s="8">
        <v>0.88</v>
      </c>
      <c r="H32" s="14">
        <f t="shared" si="0"/>
        <v>0.39772727272727276</v>
      </c>
      <c r="I32" s="14">
        <f t="shared" si="1"/>
        <v>4.9477272727272732</v>
      </c>
      <c r="J32">
        <f t="shared" si="4"/>
        <v>1144.0000000000002</v>
      </c>
    </row>
    <row r="36" spans="2:5">
      <c r="B36" s="18" t="s">
        <v>22</v>
      </c>
    </row>
    <row r="37" spans="2:5">
      <c r="B37" s="25" t="s">
        <v>23</v>
      </c>
    </row>
    <row r="38" spans="2:5">
      <c r="B38" s="23" t="s">
        <v>17</v>
      </c>
      <c r="C38" s="24" t="s">
        <v>6</v>
      </c>
      <c r="D38" s="24" t="s">
        <v>7</v>
      </c>
      <c r="E38" s="27" t="s">
        <v>21</v>
      </c>
    </row>
    <row r="39" spans="2:5">
      <c r="B39" s="21">
        <v>20</v>
      </c>
      <c r="C39" s="22">
        <v>25</v>
      </c>
      <c r="D39" s="22">
        <v>25</v>
      </c>
      <c r="E39" s="28">
        <v>0</v>
      </c>
    </row>
    <row r="40" spans="2:5">
      <c r="B40" s="21">
        <v>40</v>
      </c>
      <c r="C40" s="22">
        <v>25</v>
      </c>
      <c r="D40" s="22">
        <v>25.080000000000002</v>
      </c>
      <c r="E40" s="28">
        <v>0.32000000000000739</v>
      </c>
    </row>
    <row r="41" spans="2:5">
      <c r="B41" s="21">
        <v>80</v>
      </c>
      <c r="C41" s="22">
        <v>25</v>
      </c>
      <c r="D41" s="22">
        <v>25.240000000000002</v>
      </c>
      <c r="E41" s="28">
        <v>0.96000000000000785</v>
      </c>
    </row>
    <row r="42" spans="2:5">
      <c r="B42" s="21">
        <v>160</v>
      </c>
      <c r="C42" s="22">
        <v>25</v>
      </c>
      <c r="D42" s="22">
        <v>25.56</v>
      </c>
      <c r="E42" s="28">
        <v>2.2399999999999949</v>
      </c>
    </row>
    <row r="43" spans="2:5">
      <c r="B43" s="21">
        <v>360</v>
      </c>
      <c r="C43" s="22">
        <v>25</v>
      </c>
      <c r="D43" s="22">
        <v>26.36</v>
      </c>
      <c r="E43" s="28">
        <v>5.4399999999999977</v>
      </c>
    </row>
    <row r="44" spans="2:5">
      <c r="B44" s="21">
        <v>720</v>
      </c>
      <c r="C44" s="22">
        <v>25</v>
      </c>
      <c r="D44" s="22">
        <v>27.800000000000004</v>
      </c>
      <c r="E44" s="28">
        <v>11.200000000000017</v>
      </c>
    </row>
    <row r="45" spans="2:5">
      <c r="B45" s="21">
        <v>1440</v>
      </c>
      <c r="C45" s="22">
        <v>25</v>
      </c>
      <c r="D45" s="22">
        <v>30.680000000000003</v>
      </c>
      <c r="E45" s="28">
        <v>22.720000000000013</v>
      </c>
    </row>
    <row r="46" spans="2:5">
      <c r="B46" s="21">
        <v>2880</v>
      </c>
      <c r="C46" s="22">
        <v>25</v>
      </c>
      <c r="D46" s="22">
        <v>36.44</v>
      </c>
      <c r="E46" s="28">
        <v>45.759999999999991</v>
      </c>
    </row>
    <row r="48" spans="2:5">
      <c r="B48" s="18" t="s">
        <v>24</v>
      </c>
    </row>
    <row r="49" spans="2:11">
      <c r="B49" s="25" t="s">
        <v>25</v>
      </c>
    </row>
    <row r="50" spans="2:11">
      <c r="B50" s="23" t="s">
        <v>17</v>
      </c>
      <c r="C50" s="24" t="s">
        <v>6</v>
      </c>
      <c r="D50" s="24" t="s">
        <v>7</v>
      </c>
      <c r="E50" s="27" t="s">
        <v>21</v>
      </c>
    </row>
    <row r="51" spans="2:11">
      <c r="B51" s="21">
        <v>20</v>
      </c>
      <c r="C51" s="22">
        <v>0.4</v>
      </c>
      <c r="D51" s="26">
        <v>0.39772727272727276</v>
      </c>
      <c r="E51" s="28">
        <v>0</v>
      </c>
    </row>
    <row r="52" spans="2:11">
      <c r="B52" s="21">
        <v>40</v>
      </c>
      <c r="C52" s="22">
        <v>0.4</v>
      </c>
      <c r="D52" s="26">
        <v>0.42954545454545462</v>
      </c>
      <c r="E52" s="28">
        <v>8.0000000000000089</v>
      </c>
    </row>
    <row r="53" spans="2:11">
      <c r="B53" s="21">
        <v>80</v>
      </c>
      <c r="C53" s="22">
        <v>0.4</v>
      </c>
      <c r="D53" s="26">
        <v>0.49318181818181822</v>
      </c>
      <c r="E53" s="28">
        <v>24</v>
      </c>
    </row>
    <row r="54" spans="2:11">
      <c r="B54" s="21">
        <v>160</v>
      </c>
      <c r="C54" s="22">
        <v>0.4</v>
      </c>
      <c r="D54" s="26">
        <v>0.62045454545454548</v>
      </c>
      <c r="E54" s="28">
        <v>55.999999999999993</v>
      </c>
    </row>
    <row r="55" spans="2:11">
      <c r="B55" s="21">
        <v>360</v>
      </c>
      <c r="C55" s="22">
        <v>0.4</v>
      </c>
      <c r="D55" s="26">
        <v>0.93863636363636382</v>
      </c>
      <c r="E55" s="28">
        <v>136</v>
      </c>
    </row>
    <row r="56" spans="2:11">
      <c r="B56" s="21">
        <v>720</v>
      </c>
      <c r="C56" s="22">
        <v>0.4</v>
      </c>
      <c r="D56" s="26">
        <v>1.5113636363636367</v>
      </c>
      <c r="E56" s="28">
        <v>280.00000000000006</v>
      </c>
    </row>
    <row r="57" spans="2:11">
      <c r="B57" s="21">
        <v>1440</v>
      </c>
      <c r="C57" s="22">
        <v>0.4</v>
      </c>
      <c r="D57" s="26">
        <v>2.6568181818181817</v>
      </c>
      <c r="E57" s="28">
        <v>567.99999999999989</v>
      </c>
    </row>
    <row r="58" spans="2:11">
      <c r="B58" s="21">
        <v>2880</v>
      </c>
      <c r="C58" s="22">
        <v>0.4</v>
      </c>
      <c r="D58" s="26">
        <v>4.9477272727272732</v>
      </c>
      <c r="E58" s="28">
        <v>1144.0000000000002</v>
      </c>
    </row>
    <row r="60" spans="2:11" ht="18.75">
      <c r="B60" s="20" t="s">
        <v>26</v>
      </c>
    </row>
    <row r="61" spans="2:11" ht="60">
      <c r="B61" s="9" t="s">
        <v>0</v>
      </c>
      <c r="C61" s="11" t="s">
        <v>2</v>
      </c>
      <c r="D61" s="12" t="s">
        <v>3</v>
      </c>
      <c r="E61" s="12" t="s">
        <v>4</v>
      </c>
      <c r="F61" s="10" t="s">
        <v>5</v>
      </c>
      <c r="G61" s="13" t="s">
        <v>6</v>
      </c>
      <c r="H61" s="13" t="s">
        <v>7</v>
      </c>
      <c r="I61" s="9" t="s">
        <v>18</v>
      </c>
      <c r="J61" s="8" t="s">
        <v>19</v>
      </c>
    </row>
    <row r="62" spans="2:11" ht="30">
      <c r="B62" s="3" t="s">
        <v>20</v>
      </c>
      <c r="C62" s="5">
        <v>4.0000000000000001E-3</v>
      </c>
      <c r="D62" s="8">
        <v>20</v>
      </c>
      <c r="E62" s="8">
        <v>42.5</v>
      </c>
      <c r="F62" s="8">
        <v>1</v>
      </c>
      <c r="G62" s="14">
        <v>56.9</v>
      </c>
      <c r="H62" s="14">
        <f>G62*(1+C62*(D62-20))</f>
        <v>56.9</v>
      </c>
      <c r="I62" s="8">
        <f>H62/G62*100</f>
        <v>100</v>
      </c>
      <c r="J62" s="15">
        <f>SQRT(850/H62)</f>
        <v>3.8650340977085715</v>
      </c>
      <c r="K62" s="16"/>
    </row>
    <row r="63" spans="2:11" ht="30">
      <c r="B63" s="3" t="s">
        <v>20</v>
      </c>
      <c r="C63" s="5">
        <v>4.0000000000000001E-3</v>
      </c>
      <c r="D63" s="8">
        <v>40</v>
      </c>
      <c r="E63" s="8">
        <v>42.5</v>
      </c>
      <c r="F63" s="8">
        <v>1</v>
      </c>
      <c r="G63" s="14">
        <v>56.9</v>
      </c>
      <c r="H63" s="14">
        <f>G63*(1+C63*(D63-20))</f>
        <v>61.452000000000005</v>
      </c>
      <c r="I63" s="8">
        <f>H63/G63*100</f>
        <v>108</v>
      </c>
      <c r="J63" s="15">
        <f>SQRT(850/H63)</f>
        <v>3.7191307945652099</v>
      </c>
    </row>
    <row r="64" spans="2:11" ht="30">
      <c r="B64" s="3" t="s">
        <v>20</v>
      </c>
      <c r="C64" s="5">
        <v>4.0000000000000001E-3</v>
      </c>
      <c r="D64" s="8">
        <v>60</v>
      </c>
      <c r="E64" s="8">
        <v>42.5</v>
      </c>
      <c r="F64" s="8">
        <v>1</v>
      </c>
      <c r="G64" s="14">
        <v>56.9</v>
      </c>
      <c r="H64" s="14">
        <f>G64*(1+C64*(D64-20))</f>
        <v>66.003999999999991</v>
      </c>
      <c r="I64" s="8">
        <f>H64/G64*100</f>
        <v>115.99999999999999</v>
      </c>
      <c r="J64" s="15">
        <f>SQRT(850/H64)</f>
        <v>3.5885940691991487</v>
      </c>
    </row>
    <row r="65" spans="2:10" ht="30">
      <c r="B65" s="3" t="s">
        <v>20</v>
      </c>
      <c r="C65" s="5">
        <v>4.0000000000000001E-3</v>
      </c>
      <c r="D65" s="8">
        <v>80</v>
      </c>
      <c r="E65" s="8">
        <v>42.5</v>
      </c>
      <c r="F65" s="8">
        <v>1</v>
      </c>
      <c r="G65" s="14">
        <v>56.9</v>
      </c>
      <c r="H65" s="14">
        <f>G65*(1+C65*(D65-20))</f>
        <v>70.555999999999997</v>
      </c>
      <c r="I65" s="8">
        <f>H65/G65*100</f>
        <v>124</v>
      </c>
      <c r="J65" s="15">
        <f>SQRT(850/H65)</f>
        <v>3.4709030823136571</v>
      </c>
    </row>
    <row r="66" spans="2:10" ht="30">
      <c r="B66" s="3" t="s">
        <v>20</v>
      </c>
      <c r="C66" s="5">
        <v>4.0000000000000001E-3</v>
      </c>
      <c r="D66" s="8">
        <v>90</v>
      </c>
      <c r="E66" s="8">
        <v>42.5</v>
      </c>
      <c r="F66" s="8">
        <v>1</v>
      </c>
      <c r="G66" s="14">
        <v>56.9</v>
      </c>
      <c r="H66" s="14">
        <f>G66*(1+C66*(D66-20))</f>
        <v>72.831999999999994</v>
      </c>
      <c r="I66" s="8">
        <f>H66/G66*100</f>
        <v>128</v>
      </c>
      <c r="J66" s="15">
        <f>SQRT(850/H66)</f>
        <v>3.4162397750087004</v>
      </c>
    </row>
  </sheetData>
  <hyperlinks>
    <hyperlink ref="B2" r:id="rId1"/>
  </hyperlinks>
  <pageMargins left="0.75" right="0.75" top="1" bottom="1" header="0.5" footer="0.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Alexander</cp:lastModifiedBy>
  <dcterms:created xsi:type="dcterms:W3CDTF">2023-03-24T17:37:16Z</dcterms:created>
  <dcterms:modified xsi:type="dcterms:W3CDTF">2023-03-29T18:57:03Z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FE8E25133C4E403A9B9C6F49F580A7E8</vt:lpwstr>
  </property>
  <property fmtid="{D5CDD505-2E9C-101B-9397-08002B2CF9AE}" pid="3" name="KSOProductBuildVer">
    <vt:lpwstr>1049-11.2.0.11513</vt:lpwstr>
  </property>
</Properties>
</file>